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bsp.nl\productie\projecten\EOC\301163AO\Beheer\PersoonlijkeMappen\Theo\stoom\SWZ_bestuur\Stoomdagen\"/>
    </mc:Choice>
  </mc:AlternateContent>
  <xr:revisionPtr revIDLastSave="0" documentId="13_ncr:1_{C4838346-E5D2-4040-A15A-5E5245111889}" xr6:coauthVersionLast="47" xr6:coauthVersionMax="47" xr10:uidLastSave="{00000000-0000-0000-0000-000000000000}"/>
  <bookViews>
    <workbookView xWindow="40350" yWindow="2655" windowWidth="28800" windowHeight="15345" xr2:uid="{00000000-000D-0000-FFFF-FFFF00000000}"/>
  </bookViews>
  <sheets>
    <sheet name="Formulier" sheetId="1" r:id="rId1"/>
    <sheet name="Teksten" sheetId="2" state="hidden" r:id="rId2"/>
    <sheet name="Appendix" sheetId="3" r:id="rId3"/>
  </sheets>
  <definedNames>
    <definedName name="_xlnm.Print_Area" localSheetId="0">Formulier!$A$1:$T$73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2" l="1"/>
  <c r="M8" i="2"/>
  <c r="M7" i="2"/>
  <c r="M6" i="2"/>
  <c r="M5" i="2"/>
  <c r="M4" i="2"/>
  <c r="M3" i="2"/>
  <c r="M2" i="2"/>
  <c r="A3" i="3" l="1"/>
  <c r="A4" i="3"/>
  <c r="A2" i="3"/>
  <c r="A1" i="3"/>
  <c r="J24" i="2" l="1"/>
  <c r="J23" i="2"/>
  <c r="J22" i="2"/>
  <c r="J8" i="2"/>
  <c r="J7" i="2"/>
  <c r="J6" i="2"/>
  <c r="J5" i="2"/>
  <c r="J4" i="2"/>
  <c r="J3" i="2"/>
  <c r="J2" i="2"/>
  <c r="J21" i="2" l="1"/>
  <c r="J1" i="2"/>
  <c r="B29" i="1" s="1"/>
  <c r="A2" i="1"/>
  <c r="B46" i="1" l="1"/>
  <c r="B56" i="1"/>
  <c r="B52" i="1"/>
  <c r="B54" i="1"/>
  <c r="B53" i="1"/>
  <c r="B7" i="1"/>
  <c r="B36" i="1"/>
  <c r="B10" i="1"/>
  <c r="B17" i="1"/>
  <c r="B11" i="1"/>
  <c r="B18" i="1"/>
  <c r="B15" i="1"/>
  <c r="B35" i="1"/>
  <c r="B19" i="1"/>
  <c r="B16" i="1"/>
  <c r="B33" i="1"/>
  <c r="L33" i="1"/>
  <c r="B24" i="1"/>
  <c r="L26" i="1"/>
  <c r="B41" i="1"/>
  <c r="B61" i="1"/>
  <c r="B27" i="1"/>
  <c r="B32" i="1"/>
  <c r="B49" i="1"/>
  <c r="B66" i="1"/>
  <c r="B23" i="1"/>
  <c r="L25" i="1"/>
  <c r="B40" i="1"/>
  <c r="B50" i="1"/>
  <c r="B64" i="1"/>
  <c r="B9" i="1"/>
  <c r="B13" i="1"/>
  <c r="B8" i="1"/>
  <c r="B4" i="1"/>
  <c r="B6" i="1"/>
</calcChain>
</file>

<file path=xl/sharedStrings.xml><?xml version="1.0" encoding="utf-8"?>
<sst xmlns="http://schemas.openxmlformats.org/spreadsheetml/2006/main" count="329" uniqueCount="264">
  <si>
    <t>Nederlands</t>
  </si>
  <si>
    <t>English</t>
  </si>
  <si>
    <t>Deutsch</t>
  </si>
  <si>
    <t>Francais</t>
  </si>
  <si>
    <t>naam</t>
  </si>
  <si>
    <t>Opzoek tabel teksten</t>
  </si>
  <si>
    <t>Welkom</t>
  </si>
  <si>
    <t>Inschrijfformulier Stoomdagen SWZ 27 en 28 april 2024</t>
  </si>
  <si>
    <t>Naam</t>
  </si>
  <si>
    <t>Name</t>
  </si>
  <si>
    <t>Namen</t>
  </si>
  <si>
    <t>Nom</t>
  </si>
  <si>
    <t>Adres</t>
  </si>
  <si>
    <t>Address</t>
  </si>
  <si>
    <t>Straat</t>
  </si>
  <si>
    <t>wpl</t>
  </si>
  <si>
    <t>land</t>
  </si>
  <si>
    <t>Postcode en Woonplaats</t>
  </si>
  <si>
    <t>postal code and city</t>
  </si>
  <si>
    <t>Land</t>
  </si>
  <si>
    <t>straat</t>
  </si>
  <si>
    <t>hoge baan</t>
  </si>
  <si>
    <t>boot</t>
  </si>
  <si>
    <t>stationair</t>
  </si>
  <si>
    <t>Zo ja, vink aan welk type (meerdere keuzes mogelijk)</t>
  </si>
  <si>
    <t>7,25 inch</t>
  </si>
  <si>
    <t>spoor1</t>
  </si>
  <si>
    <t>weg-mat</t>
  </si>
  <si>
    <t>Letop</t>
  </si>
  <si>
    <t>3,5 / 5 Inch</t>
  </si>
  <si>
    <t>7¼ Inch</t>
  </si>
  <si>
    <t>wegmat</t>
  </si>
  <si>
    <t>kraampje</t>
  </si>
  <si>
    <t>halve tafel</t>
  </si>
  <si>
    <t>Hele tafel</t>
  </si>
  <si>
    <t>heleTafel</t>
  </si>
  <si>
    <t>HalveTafel</t>
  </si>
  <si>
    <t>hele tafel</t>
  </si>
  <si>
    <t>Wilt u een plek in een kraampje (maximaal 1 vakje aanvinken)</t>
  </si>
  <si>
    <t>camping</t>
  </si>
  <si>
    <t>Wilt u gebruik maken van de kampeer mogelijkheid?</t>
  </si>
  <si>
    <t>stoom</t>
  </si>
  <si>
    <t>typestoom</t>
  </si>
  <si>
    <t>typekampeer</t>
  </si>
  <si>
    <t>Tent</t>
  </si>
  <si>
    <t>caravan</t>
  </si>
  <si>
    <t>camper</t>
  </si>
  <si>
    <t>tent</t>
  </si>
  <si>
    <t>Zo ja, vink aan welk type (Maximaal 1 vakje aanvinken)</t>
  </si>
  <si>
    <t>Letop2</t>
  </si>
  <si>
    <t>Letop: zaterdag na 10 uur en zondag vóór 17 uur geen auto's toegestaan op het terrein.</t>
  </si>
  <si>
    <t>weekdagen</t>
  </si>
  <si>
    <t>Lundi</t>
  </si>
  <si>
    <t>Mardi</t>
  </si>
  <si>
    <t>Mercredi</t>
  </si>
  <si>
    <t>Jeudi</t>
  </si>
  <si>
    <t>Vendredi</t>
  </si>
  <si>
    <t>Samedi</t>
  </si>
  <si>
    <t>Dimanche</t>
  </si>
  <si>
    <t>aankomst</t>
  </si>
  <si>
    <t>vertrek</t>
  </si>
  <si>
    <t xml:space="preserve">Welke dag denkt u aan te komen </t>
  </si>
  <si>
    <t>Welke dag wilt u vertrekken</t>
  </si>
  <si>
    <t>Bijlage</t>
  </si>
  <si>
    <t>adressering</t>
  </si>
  <si>
    <t>Engels</t>
  </si>
  <si>
    <t>Duits</t>
  </si>
  <si>
    <t>Frans</t>
  </si>
  <si>
    <t>Rijdend materiaal niet spoor</t>
  </si>
  <si>
    <t>Boot</t>
  </si>
  <si>
    <t>Camper</t>
  </si>
  <si>
    <t>Country</t>
  </si>
  <si>
    <t>If yes, select the type (more choices are possible)</t>
  </si>
  <si>
    <t>Boat</t>
  </si>
  <si>
    <t>Do you want a space in a stand (only 1 choice possible)</t>
  </si>
  <si>
    <t>Whole table</t>
  </si>
  <si>
    <t>Half a table</t>
  </si>
  <si>
    <t>Do you want to use the camping facility?</t>
  </si>
  <si>
    <t>If yes, select the type (only 1 choice possible)</t>
  </si>
  <si>
    <t>Attention: Saterday after 10 AM and Sunday before 5 PM there are no cars permitted on the grounds</t>
  </si>
  <si>
    <t>Which day do you expect to arrive</t>
  </si>
  <si>
    <t>Which day do you want to leave</t>
  </si>
  <si>
    <t>aantal</t>
  </si>
  <si>
    <t>opmerking</t>
  </si>
  <si>
    <t>Opmerkingen</t>
  </si>
  <si>
    <t>Remarks</t>
  </si>
  <si>
    <t>Anmeldformular Dampftagen SWZ 27 und 28 april 2024</t>
  </si>
  <si>
    <t>Applicationform Steamfestival SWZ 27 and 28 april 2024</t>
  </si>
  <si>
    <t>Adresse</t>
  </si>
  <si>
    <t>postleitzahl und Residenz</t>
  </si>
  <si>
    <t>Wenn ja, wählen Sie bitte den Typ aus (Mehrfachauswahl möglich)</t>
  </si>
  <si>
    <t>Fahrausrüstung, nicht auf Schienen</t>
  </si>
  <si>
    <t>Wünschen Sie einen Platz in einem Stand (maximal 1 Kästchen ankreuzen)</t>
  </si>
  <si>
    <t>Ganzen Tisch</t>
  </si>
  <si>
    <t>Halber Tisch</t>
  </si>
  <si>
    <t>Möchten Sie die Campingmöglichkeit nutzen?</t>
  </si>
  <si>
    <t>Wenn ja, wählen Sie bitte den Typ aus (maximal 1 Kästchen ankreuzen)</t>
  </si>
  <si>
    <t>Zelt</t>
  </si>
  <si>
    <t>Wohnmobil</t>
  </si>
  <si>
    <t>Bitte beachten Sie: Nach 10:00 Uhr am Samstag und vor 17:00 Uhr am Sonntag sind keine Autos auf dem Gelände gestattet.</t>
  </si>
  <si>
    <t>An welchem ​​Tag möchten Sie anreisen?</t>
  </si>
  <si>
    <t>An welchem ​​Tag möchten Sie abreisen?</t>
  </si>
  <si>
    <t>Kommentare</t>
  </si>
  <si>
    <t>Formulaire d'inscription 'jours de vapeur' SWZ 27 et 28 avril 2024</t>
  </si>
  <si>
    <t>Code postal et ville</t>
  </si>
  <si>
    <t>Pays</t>
  </si>
  <si>
    <t>Si oui, veuillez sélectionner quel type (plusieurs choix possibles)</t>
  </si>
  <si>
    <t>Bateau</t>
  </si>
  <si>
    <t>Souhaitez-vous une place dans un stand (cochez maximum 1 case)</t>
  </si>
  <si>
    <t>demi-table</t>
  </si>
  <si>
    <t>Table entière</t>
  </si>
  <si>
    <t>Souhaitez-vous utiliser l’option camping ?</t>
  </si>
  <si>
    <t>Si oui, veuillez sélectionner le type (cochez au maximum 1 case)</t>
  </si>
  <si>
    <t>Tente</t>
  </si>
  <si>
    <t>Campeur</t>
  </si>
  <si>
    <t>Attention : aucune voiture n'est autorisée sur le site après 10h le samedi et avant 17h le dimanche.</t>
  </si>
  <si>
    <t>Quel jour comptez-vous arriver ?</t>
  </si>
  <si>
    <t>Quel jour veux-vous partir ?</t>
  </si>
  <si>
    <t>commentaires</t>
  </si>
  <si>
    <t>Lees het tabblad "Appendix" aandachtig door ivm wijzigingen ten opzichte van voorgaande jaren.</t>
  </si>
  <si>
    <t>Merci de lire attentivement l'onglet "Appendix" en raison de changements par rapport aux années précédentes.</t>
  </si>
  <si>
    <t>Please read the "Appendix" tab carefully due to changes compared to previous years.</t>
  </si>
  <si>
    <t>Bitte lesen Sie den Reiter „Anhang“ aufgrund der Änderungen im Vergleich zu den Vorjahren sorgfältig durch.</t>
  </si>
  <si>
    <t>véhicule pas sur les voies ferrées</t>
  </si>
  <si>
    <t>vehicle, not on rails</t>
  </si>
  <si>
    <t>HeleTafel</t>
  </si>
  <si>
    <t>halveTafel</t>
  </si>
  <si>
    <t>Links naar vinkjes</t>
  </si>
  <si>
    <t>Let op: ivm de nieuwe wetgeving voor veiligheid moet ELKE machine voorzien zijn van documentatie EN getest worden door de SWZ, zie ook tab Appendix</t>
  </si>
  <si>
    <t>Attention: Due to new regulations EVERY engine is required to have documentation AND has to be tested by the SWZ, read more in tab 'Appendix'</t>
  </si>
  <si>
    <t>Bitte beachten Sie: Aufgrund der neuen Sicherheitsgesetzgebung muss JEDE Maschine dokumentiert UND geprüft werden durch das SWZ. Lesen sie auch die 'Appendix'</t>
  </si>
  <si>
    <t>Attention : en raison de la nouvelle législation en matière de sécurité, CHAQUE machine doit être fournie avec une documentation ET testée par le SWZ, voir aussi l'onglet 'Appendix'</t>
  </si>
  <si>
    <t>elektra</t>
  </si>
  <si>
    <t>lucht</t>
  </si>
  <si>
    <t>Neemt u een (stoom)machine mee?</t>
  </si>
  <si>
    <t>Are you bringing a (steam) engine?</t>
  </si>
  <si>
    <t>Bringen Sie eine (Dampf)machine mit?</t>
  </si>
  <si>
    <t>ous apportez une machine (à vapeur) ?</t>
  </si>
  <si>
    <t>naam2</t>
  </si>
  <si>
    <t>naam3</t>
  </si>
  <si>
    <t>naam4</t>
  </si>
  <si>
    <t>naam5</t>
  </si>
  <si>
    <t>naam6</t>
  </si>
  <si>
    <t>mail</t>
  </si>
  <si>
    <t>telefoon</t>
  </si>
  <si>
    <t>e-mail</t>
  </si>
  <si>
    <t>telefoon nummer</t>
  </si>
  <si>
    <t>numéro de portable</t>
  </si>
  <si>
    <t>Handynummer</t>
  </si>
  <si>
    <t>mobile phone number</t>
  </si>
  <si>
    <t>naam deelnemer 2</t>
  </si>
  <si>
    <t>naam deelnemer 3</t>
  </si>
  <si>
    <t>naam deelnemer 4</t>
  </si>
  <si>
    <t>naam deelnemer 5</t>
  </si>
  <si>
    <t>naam deelnemer 6</t>
  </si>
  <si>
    <t>Name des Teilnehmers 2</t>
  </si>
  <si>
    <t>Name des Teilnehmers 3</t>
  </si>
  <si>
    <t>Name des Teilnehmers 4</t>
  </si>
  <si>
    <t>Name des Teilnehmers 5</t>
  </si>
  <si>
    <t>Name des Teilnehmers 6</t>
  </si>
  <si>
    <t>name of participant 2</t>
  </si>
  <si>
    <t>name of participant 3</t>
  </si>
  <si>
    <t>name of participant 4</t>
  </si>
  <si>
    <t>name of participant 5</t>
  </si>
  <si>
    <t>name of participant 6</t>
  </si>
  <si>
    <t>nom du participant 2</t>
  </si>
  <si>
    <t>nom du participant 3</t>
  </si>
  <si>
    <t>nom du participant 4</t>
  </si>
  <si>
    <t>nom du participant 5</t>
  </si>
  <si>
    <t>nom du participant 6</t>
  </si>
  <si>
    <t>wilt u in de kraam beschikken over 220V?</t>
  </si>
  <si>
    <t>Voulez-vous avoir du 220V dans le stand ?</t>
  </si>
  <si>
    <t>Wilt u in de kraam beschikken over perslucht?</t>
  </si>
  <si>
    <t>Souhaitez-vous avoir de l’air comprimé dans le stand ?</t>
  </si>
  <si>
    <t>Do you want to have 220V in the stand?</t>
  </si>
  <si>
    <t>Would you like to have compressed air in the stand?</t>
  </si>
  <si>
    <t>Möchten Sie Druckluft im Stand haben?</t>
  </si>
  <si>
    <t>Möchten Sie 220V im Stand haben?</t>
  </si>
  <si>
    <t>perslucht</t>
  </si>
  <si>
    <t>Caravan (geen voortent)</t>
  </si>
  <si>
    <t>Caravane (pas d'auvent)</t>
  </si>
  <si>
    <t>Wohnwagen (kein Vorzelt)</t>
  </si>
  <si>
    <t>Caravan (no awning)</t>
  </si>
  <si>
    <t>Taal/Language/Sprache/Langue</t>
  </si>
  <si>
    <t>BBQ</t>
  </si>
  <si>
    <t>Lunchza</t>
  </si>
  <si>
    <t>lunchzo</t>
  </si>
  <si>
    <t>Aantal deelnemers een lunchpakket op zaterdag op prijs stellen</t>
  </si>
  <si>
    <t>Aantal deelnemers een lunchpakket op zondag op prijs stellen</t>
  </si>
  <si>
    <t>Number of participants would appreciate a packed lunch on Saturday</t>
  </si>
  <si>
    <t>Number of participants would appreciate a packed lunch on Sunday</t>
  </si>
  <si>
    <t>Die Anzahl der Teilnehmer würde sich über ein Lunchpaket am Samstag freuen</t>
  </si>
  <si>
    <t>Nombre de participants apprécieraient un panier-repas le samedi</t>
  </si>
  <si>
    <t>Die Anzahl der Teilnehmer würde sich über ein Lunchpaket am Sonnstag freuen</t>
  </si>
  <si>
    <t>Nombre de participants apprécieraient un panier-repas le dimanche</t>
  </si>
  <si>
    <t>Dieet</t>
  </si>
  <si>
    <t>dieet</t>
  </si>
  <si>
    <t>Zijn er speciale dieetwensen (per persoon aangeven)</t>
  </si>
  <si>
    <t>Y a-t-il des besoins alimentaires particuliers (à préciser par personne)</t>
  </si>
  <si>
    <t>Gibt es besondere Ernährungsbedürfnisse (pro Person angeben)?</t>
  </si>
  <si>
    <t>Are there any special dietary requirements (specify per person)</t>
  </si>
  <si>
    <t xml:space="preserve">
</t>
  </si>
  <si>
    <t>info@stoomgroepwest.nl</t>
  </si>
  <si>
    <t>You can send your application to:</t>
  </si>
  <si>
    <t>Senden Sie das ausgefüllte Excel-Formular an:</t>
  </si>
  <si>
    <t>Envoyez le formulaire Excel complété à :</t>
  </si>
  <si>
    <t>Stuur het ingevulde excel formulier naar:</t>
  </si>
  <si>
    <t>Zondag 28</t>
  </si>
  <si>
    <t>Monday 29</t>
  </si>
  <si>
    <t>Saturday 27</t>
  </si>
  <si>
    <t>Sunday 28</t>
  </si>
  <si>
    <t xml:space="preserve">Woensdag 24 </t>
  </si>
  <si>
    <t>Donderdag 25</t>
  </si>
  <si>
    <t>Vrijdag 26 v.a. 12 uur</t>
  </si>
  <si>
    <t>Zaterdag 27</t>
  </si>
  <si>
    <t>Maandag 29</t>
  </si>
  <si>
    <t>Dinsdag 30</t>
  </si>
  <si>
    <t>Woensdag 31</t>
  </si>
  <si>
    <t>Wednesday 24</t>
  </si>
  <si>
    <t>Thursday 25</t>
  </si>
  <si>
    <t>Friday 26 after 12 o'clock</t>
  </si>
  <si>
    <t>Tuesday 30</t>
  </si>
  <si>
    <t>Wednesday 31</t>
  </si>
  <si>
    <t>Midwoch 24</t>
  </si>
  <si>
    <t>Donnerstag 25</t>
  </si>
  <si>
    <t>Freitag 26 ab 12 Uhr</t>
  </si>
  <si>
    <t>Samstag 27</t>
  </si>
  <si>
    <t>Sonntag 28</t>
  </si>
  <si>
    <t>Montag 29</t>
  </si>
  <si>
    <t>Dienstag 30</t>
  </si>
  <si>
    <t>Midwoch 31</t>
  </si>
  <si>
    <t>Mercredi 24</t>
  </si>
  <si>
    <t>Jeudi 25</t>
  </si>
  <si>
    <t>Vendredi 26 aprés 12 heure</t>
  </si>
  <si>
    <t>Samedi 27</t>
  </si>
  <si>
    <t>Mardi 30</t>
  </si>
  <si>
    <t>Dimanche 28</t>
  </si>
  <si>
    <t>Lundi 29</t>
  </si>
  <si>
    <t>Voici un résumé succinct des exigences et règles spécifiées. La base substantielle sur laquelle le résumé est élaboré est incluse à partir des pages suivantes.
1.1.
Locomotives
1.1.1. Les locomotives peuvent charger la voie ferrée et l'infrastructure avec un maximum de 400 kg/m ou 250 kg de charge par essieu.
1.1.2. La vitesse de service maximale sur la voie ferrée est de 10 km/h.
1.1.3. Les locomotives doivent :
1.1.3.1. Être construites pour garantir la sécurité et la fiabilité lors de l'utilisation ;
1.1.3.2. Être équipées d'un système émettant un avertissement sonore en approche ;
1.1.3.3. Être équipées d'un système assurant la sécurité lorsque la locomotive est laissée sans surveillance ou stationnée (instructions de sécurité) ;
1.1.3.4. Rester en fonctionnement sous supervision et ne pas être laissées sans surveillance ou mises de côté dans des conditions de sécurité (instructions de sécurité) ;
1.1.3.5. En cas de fractures visibles, de connexions lâches ou de délamination à des endroits cruciaux de la structure, le véhicule doit être réparé ou mis hors service, quel que soit le type de véhicule ;
1.1.3.6. Être équipées d'une protection anti-déconnexion entre la voiture et la locomotive, sous la forme d'une connexion supplémentaire en cas de défaillance de la connexion normale. S'il n'y a pas de système de freinage continu entre les voitures et la locomotive, un double accouplement est requis.
1.1.4. Les véhicules motorisés tels que les locomotives électriques, les locomotives diesel ou les locomotives à essence doivent être équipés d'une tension sécurisée dans le système électrique (tensions inférieures à 50V AC et/ou 120V DC ; au-dessus de cela, une certification NEN 3140 ou NEN 1010 est démontrable, avec une certification par un porteur de connaissance comme mentionné dans la section 3.5). Les installations électriques doivent être construites et protégées de manière à éliminer le risque d'incendie et/ou de brûlures en cas de court-circuit. Les boutons et interrupteurs doivent être étiquetés pour indiquer leur fonction.
1.1.5. Commande radio : voir la section 4.7 pour des règles supplémentaires concernant la commande radio des véhicules motorisés.
1.1.6. Locomotives à vapeur : les livres de chaudière ou la documentation d'inspection (périodique) doivent être présents avant que le véhicule motorisé n'entre sur les voies ferrées. Cette documentation doit être fournie pour inspection. Si la validité de la documentation est mise en doute ou invalide, le véhicule motorisé n'est pas autorisé sur les voies ferrées.
1.2.
Mécaniciens
1.2.1. Les mécaniciens qui ne connaissent pas le tracé des voies ferrées sont tenus de le signaler à un membre du conseil d'administration ou à une personne autorisée par le conseil d'administration, afin de recevoir des instructions et des informations.
1.2.2. Les mécaniciens qui ne connaissent pas le règlement des signaux sont tenus de le signaler à un membre du conseil d'administration ou à une personne autorisée par le conseil d'administration, afin de recevoir des instructions et des informations.
1.2.3. Les mécaniciens sur la piste du parc doivent avoir 18 ans ou plus, avec un conducteur à bord s'ils ne roulent pas en colonne.
1.2.4. Les moins de 16 ans ne sont pas autorisés à conduire avec des passagers sans accompagnateur. Avec un accompagnateur, ils doivent être en mesure d'intervenir dans le fonctionnement ou d'actionner l'arrêt d'urgence (Source : NVWA).
1.3.
Voitures
1.3.1. Les voitures doivent répondre au critère de freinage spécifié de 4m à 8km/h dans la section 3.8.
1.3.2. Les voitures doivent répondre à l'exigence de stabilité de la section 3.6.
1.3.3. Elles ne doivent pas être plus larges que le matériel de la piste du parc en raison du SWZ PVR (ce PVR est 40mm plus large que le PVR standard).
1.4.
Exigences pour tous les véhicules (à l'exception des wagons de marchandises)
1.4.1. Feuille d'instructions avec les consignes d'utilisation, notamment pour le démarrage, le fonctionnement et l'arrêt après utilisation (minimum requis pour démontrer la compétence du mécanicien).
1.4.2. Documentation ou feuille d'instructions indiquant les systèmes à inspecter, les actions spécifiques et/ou les points d'attention (instructions de sécurité pour le personnel de soutien/opérationnel du Stoomgroep West, par exemple, pour le déplacement).
1.4.3. Rapport indiquant qu'il est sûr d'utilisation, vérifié par un porteur de connaissance, avec un journal dans lequel les travaux de réparation ou le remplacement de composants/pièces sont documentés (historique de l'entretien) ; Pour un journal, un carnet de format A4, A5 ou un cahier de notes est suffisant ; l'accent est mis sur la démonstration du statut de l'entretien, activement mis à jour avec des inspections.
1.4.4. Documentation et/ou certification d'inspection pertinente, autre que les livres de chaudière ou les formulaires de certification d'autres associations. Au-dessus de la tension de sécurité de 50V AC et/ou 120V DC : NEN 1010 ou NEN 3140 démontrable ;
1.4.5. Documentation/journaux d'entretien et d'inspections conformes à la section 3.1.1.
1.4.6. Le matériel ne peut pas entrer sur les voies ferrées pendant les heures d'ouverture au public s'il n'a pas été approuvé après l'inspection du matériel.</t>
  </si>
  <si>
    <t>Veiligheidseisen voor Gastmaterieel en Gastrijders (ivm verscherpte regulering door NVWA)</t>
  </si>
  <si>
    <t>Exigences de sécurité pour l'équipement invité et les conducteurs invités (en raison de la réglementation renforcée de la NVWA)</t>
  </si>
  <si>
    <t>Safety requirements for guest equipment and guest drivers (due to tightened regulation by NVWA)</t>
  </si>
  <si>
    <t>Sicherheitsanforderungen an Gastausrüstung und Gastfahrer (aufgrund verschärfter Vorschriften durch NVWA)</t>
  </si>
  <si>
    <t>https://www.stoomgroepwest.nl/stoomdagen</t>
  </si>
  <si>
    <t>1.1. Locomotieven
1.1.1. Locomotieven mogen maximaal 400kg/m of 250kg aslast per as het spoor &amp; infra belasten.
1.1.2. Maximum dienstsnelheid op het spoor is 10km/h.
1.1.3. Locomotieven moeten:
1.1.3.1. gebouwd zijn om veiligheid en betrouwbaarheid te bieden tijdens het gebruik;
1.1.3.2. voorzien zijn van een systeem om een hoorbare waarschuwing te geven bij nadering;
1.1.3.3. voorzien zijn van een systeem om de veiligheid te waarborgen wanneer de locomotief onbeheerd of gestald wordt
achtergelaten (veiligheidsinstructies);
1.1.3.4. in gebruik onder toezicht blijven en niet onbeheerd worden achtergelaten of onder veilige omstandigheden terzijde
worden gesteld (veiligheidsinstructies).
1.1.3.5. bij zichtbare breuken, loslatende verbindingen of delaminatie op cruciale plekken in de constructie wordt het voertuig
gerepareerd of buiten dienst gesteld, ongeacht het type voertuig;
1.1.3.6. voorzien zijn van een losbreekbeveiliging tussen zitwagen en locomotief, in de vorm van een extra verbinding mocht
de normaal gangbare verbinding falen. Indien er geen doorgaand remsysteem is tussen rijtuigen en locomotief, is een
dubbele koppeling vereist.
1.1.4. Krachtvoertuigen zoals elektrische locomotieven, diesellocomotieven of benzinelocomotieven dienen in het elektrische
systeem dienen voorzien te zijn van veilige spanning (spanningen lager dan 50 V AC en/of 120 V DC, daarboven een NEN
3140 of NEN 1010 keuring aantoonbaar, waarbij een keuring door een kennisdrager (zie paragraaf 3.5). Elektrische
installaties dienen zo te zijn gebouwd en afgezekerd dat geen gevaar bestaat voor brand en/of brandverwondingen in
geval van kortsluiting. Knoppen en schakelaars dienen gelabeld te zijn voor welke functie deze vervullen.
1.1.5. Radiografische besturing: zie paragraaf 4.7 voor aanvullende regels omtrent radiobediening van krachtvoertuigen.
1.1.6. Stoomlocomotieven: ketelboeken c.q. keuringsdocumentatie van (periodieke) inspectie dient aanwezig te zijn voordat het
krachtvoertuig de spoorbanen betreed. Deze documentatie dient ter inzage aangeleverd te worden. Indien de geldigheid
van de documentatie in twijfel wordt getrokken of ongeldig is mag het krachtvoertuig de spoorbanen niet betreden.
1.2. Machinisten
1.2.1. Machinisten die geen wegbekendheid van de spoorbanen hebben, zijn verplicht dit te melden bij een bestuurslid of een
door het bestuur gemachtigde kennisdrager, zodat zij van instructie en informatie kunnen worden voorzien.
1.2.2. Machinisten die het seinregelement niet kennen, zijn verplicht dit te melden bij een bestuurslid of een door het bestuur
gemachtigde kennisdrager, zodat zij van instructie en informatie kunnen worden voorzien.
1.2.3. Machinisten op de parkbaan zijn 18+, waarbij een conducteur meerijdt als deze niet in een colonne meerijden.
1.2.4. Onder 16 jaar mag niet gereden worden met passagiers zonder begeleider. Met begeleider dient deze in te kunnen grijpen
bij de bediening, of de noodstop te kunnen bedienen (Bron: NVWA).
1.3. Rijtuigen
1.3.1. Rijtuigen dienen te voldoen aan het gestelde remcriterium van 4m bij 8km/h in paragraaf 3.8.
1.3.2. Rijtuigen dienen te voldoen aan de stabiliteitseis in paragraaf 3.6.
1.3.3. Mogen niet breder zijn dan het parkbaan materieel i.v.m. het SWZ PVR (dit PVR is 40mm breder dan het standaard PVR).
1.4. Gestelde eisen aan alle voertuigen (uitgezonderd goederenwagens)
1.4.1. Instructieblad met bedieningsvoorschriften, voor o.a. opstarten, bedienen en afwerken na gebruik
(minimaal benodigd om bevoegdheid machinist aantoonbaar te maken);
1.4.2. Documentatie of instructieblad waarin te inspecteren systemen, specifieke handelingen en/of aandachtspunten staan
vermeld.(veiligheidsinstructies voor ondersteunend/bedienend personeel van de Stoomgroep West, bijvoorbeeld voor
verplaatsen);
1.4.3. Rapportage dat deze veilig voor gebruik is, gecontroleerd door een kennisdrager, met een logboek waarin
reparatiewerkzaamheden of vervanging van componenten/onderdelen wordt gedocumenteerd (onderhoud historie);
Voor een logboek volstaat een A4, A5 schriftje of notitie boekje, de nadruk ligt op dat de staat van onderhoud aantoonbaar is en deze
met o.a. inspecties actief wordt bijgehouden.
1.4.4. Relevante inspectie en/of keuringsdocumentatie, anders dan ketelboeken of keuringsformulier(en) van andere
vereniging(en). Boven veilige spanning 50V AC en/of 120V DC: NEN 1010 of NEN 3140 aantoonbaar;
1.4.5. Documentatie/logboeken van onderhoud en inspecties conform paragraaf 3.1.1.;
1.4.6. Materieel mag de spoorbanen niet betreden tijdens openingstijden voor publiek als deze niet goedgekeurd zijn na de
materieelinspectie.</t>
  </si>
  <si>
    <t>1.1.
Lokomotiven
1.1.1. Lokomotiven dürfen die Schiene und die Infrastruktur mit maximal 400 kg/m oder 250 kg Achslast pro Achse belasten.
1.1.2. Die maximale Betriebsgeschwindigkeit auf der Schiene beträgt 10 km/h.
1.1.3. Lokomotiven müssen:
1.1.3.1. Gebaut sein, um Sicherheit und Zuverlässigkeit während des Gebrauchs zu gewährleisten.
1.1.3.2. Mit einem System ausgestattet sein, um bei Annäherung ein hörbares Warnsignal zu geben.
1.1.3.3. Mit einem System ausgestattet sein, um die Sicherheit zu gewährleisten, wenn die Lokomotive unbeaufsichtigt oder abgestellt wird (Sicherheitsanweisungen).
1.1.3.4. Unter Aufsicht in Betrieb bleiben und nicht unbeaufsichtigt oder unter sicheren Bedingungen abgestellt werden (Sicherheitsanweisungen).
1.1.3.5. Bei sichtbaren Brüchen, sich lösenden Verbindungen oder Delaminationen an entscheidenden Stellen in der Konstruktion wird das Fahrzeug unabhängig von der Fahrzeugart repariert oder außer Betrieb genommen.
1.1.3.6. Mit einer Auslösungssicherung zwischen dem Personenwagen und der Lokomotive ausgestattet sein, in Form einer zusätzlichen Verbindung, falls die normalerweise verwendete Verbindung versagt. Wenn es kein durchgehendes Bremssystem zwischen den Wagen und der Lokomotive gibt, ist eine doppelte Kopplung erforderlich.
1.1.4. Kraftfahrzeuge wie elektrische Lokomotiven, Diesel-Lokomotiven oder Benzin-Lokomotiven müssen im elektrischen System mit sicherer Spannung (Spannungen unter 50 V AC und/oder 120 V DC, darüber hinaus eine nachweisbare NEN 3140- oder NEN 1010-Zertifizierung, wobei die Zertifizierung von einer sachkundigen Person durchgeführt wird (siehe Abschnitt 3.5)). Elektrische Installationen müssen so gebaut und abgesichert sein, dass keine Gefahr von Brand und/oder Verbrennungen im Falle eines Kurzschlusses besteht. Tasten und Schalter müssen beschriftet sein, um ihre Funktionen anzuzeigen.
1.1.5. Funksteuerung: siehe Abschnitt 4.7 für zusätzliche Regeln zur Funksteuerung von Kraftfahrzeugen.
1.1.6. Dampflokomotiven: Kesselbücher oder Prüfdokumentationen (periodische Inspektionen) müssen vorhanden sein, bevor das Kraftfahrzeug die Schienen betritt. Diese Dokumentation muss zur Einsichtnahme vorgelegt werden. Wenn die Gültigkeit der Dokumentation in Frage gestellt wird oder ungültig ist, darf das Kraftfahrzeug die Schienen nicht betreten.
1.2.
Lokführer
1.2.1. Lokführer, die keine Kenntnisse über die Strecken haben, sind verpflichtet, dies einem Vorstandsmitglied oder einem vom Vorstand bevollmächtigten Wissensvermittler mitzuteilen, damit sie Anweisungen und Informationen erhalten können.
1.2.2. Lokführer, die die Signalregeln nicht kennen, sind verpflichtet, dies einem Vorstandsmitglied oder einem vom Vorstand bevollmächtigten Wissensvermittler mitzuteilen, damit sie Anweisungen und Informationen erhalten können.
1.2.3. Lokführer auf der Parkbahn müssen 18+ sein, wobei ein Kondukteur mitfährt, wenn sie nicht in einer Kolonne fahren.
1.2.4. Personen unter 16 Jahren dürfen nicht ohne Begleitung mit Passagieren fahren. Mit Begleitung müssen sie in der Lage sein, in den Betrieb einzugreifen oder den Notstopp zu bedienen (Quelle: NVWA).
1.3.
Wagen
1.3.1. Wagen müssen das festgelegte Bremskriterium von 4m bei 8km/h in Abschnitt 3.8 erfüllen.
1.3.2. Wagen müssen die Stabilitätsanforderung in Abschnitt 3.6 erfüllen.
1.3.3. Dürfen nicht breiter sein als das Parkbahnmaterial aufgrund des SWZ PVR (dieses PVR ist 40mm breiter als das Standard PVR).
1.4.
Anforderungen an alle Fahrzeuge (ausgenommen Güterwagen)
1.4.1. Anweisungsblatt mit Bedienungsanweisungen, einschließlich Start, Betrieb und Abschaltung nach Gebrauch (mindestens erforderlich, um die Befähigung des Lokführers nachzuweisen).
1.4.2. Dokumentation oder Anweisungsblatt, in dem zu inspizierende Systeme, spezifische Handlungen und/oder Punkte von Interesse aufgeführt sind (Sicherheitsanweisungen für unterstützendes/bedienendes Personal der Stoomgroep West, z. B. für Umzüge).
1.4.3. Bericht, dass es sicher für den Gebrauch ist, überprüft von einer sachkundigen Person, mit einem Logbuch, in dem Reparaturarbeiten oder der Austausch von Komponenten/Teilen dokumentiert werden (Wartungsgeschichte); Für ein Logbuch genügt ein A4-, A5-Heft oder Notizbuch, wobei der Schwerpunkt darauf liegt, dass der Zustand der Wartung nachweisbar ist und dieser mit Inspektionen aktiv aufrechterhalten wird.
1.4.4. Relevante Inspektions- und/oder Zertifizierungsdokumentation, anders als Kesselbücher oder Zertifizierungsformulare von anderen Vereinen. Über sichere Spannung von 50V AC und/oder 120V DC: NEN 1010 oder NEN 3140 nachweisbar;
1.4.5. Dokumentation/Logbücher von Wartung und Inspektionen gemäß Abschnitt 3.1.</t>
  </si>
  <si>
    <t xml:space="preserve">1.1. Locomotives
1.1.1. Locomotives may load the track and infrastructure with a maximum of 400kg/m or 250kg axle load per axle.
1.1.2. The maximum operating speed on the track is 10km/h.
1.1.3. Locomotives must:
1.1.3.1. Be built to provide safety and reliability during use.
1.1.3.2. Be equipped with an audible warning system when approaching.
1.1.3.3. Be equipped with a system to ensure safety when the locomotive is unattended or parked (safety instructions).
1.1.3.4. Remain in operation under supervision and not be left unattended or sidelined under safe conditions (safety instructions).
1.1.3.5. In case of visible fractures, loosening connections, or delamination at crucial points in the structure, the vehicle should be repaired or taken out of service, regardless of the vehicle type.
1.1.3.6. Be equipped with a breakaway protection between the passenger car and locomotive, in the form of an additional connection in case the normal connection fails. If there is no continuous braking system between cars and locomotive, a double coupling is required.
1.1.4. Power vehicles such as electric locomotives, diesel locomotives, or gasoline locomotives must be provided with safe voltage in the electrical system (voltages lower than 50V AC and/or 120V DC; above this, an NEN 3140 or NEN 1010 certification is demonstrable, with certification by a knowledge bearer as mentioned in section 3.5). Electrical installations must be built and protected to eliminate the risk of fire and/or burns in the event of a short circuit. Buttons and switches must be labeled for their functions.
1.1.5. Radio control: see section 4.7 for additional rules regarding radio control of power vehicles.
1.1.6. Steam locomotives: boiler books or inspection documentation of (periodic) inspection must be present before the power vehicle enters the tracks. This documentation must be provided for inspection. If the validity of the documentation is in doubt or invalid, the power vehicle is not allowed on the tracks.
1.2. Operators
1.2.1. Operators without track knowledge are required to report this to a board member or an authorized knowledge bearer, so they can receive instruction and information.
1.2.2. Operators unfamiliar with the signal regulations are required to report this to a board member or an authorized knowledge bearer, so they can receive instruction and information.
1.2.3. Operators on the park track must be 18+, with a conductor riding along if they are not in a column.
1.2.4. Those under 16 years old are not allowed to drive with passengers without a supervisor. With a supervisor, they must be able to intervene in the operation or operate the emergency stop (Source: NVWA).
1.3. Coaches
1.3.1. Coaches must meet the specified braking criterion of 4m at 8km/h in section 3.8.
1.3.2. Coaches must meet the stability requirement in section 3.6.
1.3.3. Coaches must not be wider than the park track equipment due to SWZ PVR (this PVR is 40mm wider than the standard PVR).
1.4. Requirements for all vehicles (excluding goods wagons)
1.4.1. Instruction sheet with operating instructions, including startup, operation, and shutdown after use (minimum required to demonstrate the competence of the operator).
1.4.2. Documentation or instruction sheet indicating systems to inspect, specific actions, and/or points of attention (safety instructions for supporting/operating personnel of the Stoomgroep West, for example, for moving).
1.4.3. A report indicating that it is safe for use, checked by a knowledge bearer, with a logbook documenting repair work or replacement of components/parts (maintenance history); For a logbook, an A4, A5 notebook, or note pad is sufficient; the emphasis is on demonstrable maintenance status, actively updated with inspections.
1.4.4. Relevant inspection and/or certification documentation, other than boiler books or certification form(s) from other associations. Above safe voltage 50V AC and/or 120V DC: NEN 1010 or NEN 3140 demonstrable;
1.4.5. Documentation/logbooks of maintenance and inspections in accordance with section 3.1.1.;
1.4.6. Equipment may not enter the tracks during public opening hours unless it has been approved after the equipment inspection.
</t>
  </si>
  <si>
    <t>Onderstaand een beknopte samenvatting van de gestelde eisen en regels. Inhoudelijke basis waarop de samenvatting gemaakt is
zijn opgenomen vanaf de volgende pagina’s. Het volledige  document met alle reglementen en voorschriften vindt u op onze site:</t>
  </si>
  <si>
    <t>Below is a concise summary of the specified requirements and rules. The substantive basis on which the summary is made is included from the following pages.
You can request the complete document with all rules and regulations by e-mail:</t>
  </si>
  <si>
    <t>Nachfolgend finden Sie eine kurze Zusammenfassung der Anforderungen und Regeln. Inhaltliche Grundlage, auf der die Zusammenfassung erstellt wird
sind auf den folgenden Seiten enthalten. Das vollständige Dokument mit allen Regeln und Vorschriften können Sie per E-Mail anfordern:</t>
  </si>
  <si>
    <t>Vous trouverez ci-dessous un bref résumé des exigences et des règles. Base substantielle sur laquelle le résumé est établi
sont inclus dans les pages suivantes. Vous pouvez demander le document complet avec toutes les règles et réglementations par e-mail:</t>
  </si>
  <si>
    <t>Totaal aantal deelnemers (inclusief uzelf)</t>
  </si>
  <si>
    <t>Total number of participants (including you)</t>
  </si>
  <si>
    <t>Gesamtzahl der Teilnehmer (einschließlich Ihnen selbst).</t>
  </si>
  <si>
    <t>Nombre total de participants (y compris vous-même)</t>
  </si>
  <si>
    <t>Mercredi 31</t>
  </si>
  <si>
    <t>Gauge one (45mm)</t>
  </si>
  <si>
    <t>Spur1 (45mm)</t>
  </si>
  <si>
    <t>l'échelle 1 (45mm)</t>
  </si>
  <si>
    <t>Spoor 1 (45mm)</t>
  </si>
  <si>
    <t>Aantal deelnemers die meedoen met de BBQ op zaterdag avond (€10,- per persoon)</t>
  </si>
  <si>
    <t>Number of participants participating in the BBQ on Saturday evening (€10 per person)</t>
  </si>
  <si>
    <t>Anzahl der Teilnehmer beim BBQ am Samstagabend (10 € pro Person)</t>
  </si>
  <si>
    <t>Nombre de participants participant au BBQ le samedi soir (10 € par personne)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</si>
</sst>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rgb="FFFF0000"/>
      <name val="Calibri"/>
      <family val="2"/>
      <scheme val="minor"/>
    </font>
    <font>
      <b/>
      <sz val="11"/>
      <name val="Calibri"/>
      <family val="2"/>
      <scheme val="minor"/>
    </font>
    <font>
      <sz val="11"/>
      <color rgb="FF202124"/>
      <name val="Calibri"/>
      <family val="2"/>
      <scheme val="minor"/>
    </font>
    <font>
      <sz val="11"/>
      <color theme="0" tint="-0.14999847407452621"/>
      <name val="Calibri"/>
      <family val="2"/>
      <scheme val="minor"/>
    </font>
    <font>
      <b/>
      <sz val="20"/>
      <color theme="5" tint="-0.249977111117893"/>
      <name val="Monotype Corsiva"/>
      <family val="4"/>
    </font>
    <font>
      <sz val="11"/>
      <name val="Calibri"/>
      <family val="2"/>
      <scheme val="minor"/>
    </font>
    <font>
      <u/>
      <sz val="11"/>
      <color theme="10"/>
      <name val="Calibri"/>
      <family val="2"/>
      <scheme val="minor"/>
    </font>
    <font>
      <b/>
      <sz val="18"/>
      <color rgb="FFFF0000"/>
      <name val="Calibri"/>
      <family val="2"/>
      <scheme val="minor"/>
    </font>
    <font>
      <sz val="12"/>
      <name val="Calibri"/>
      <family val="2"/>
      <scheme val="minor"/>
    </font>
    <font>
      <b/>
      <sz val="16"/>
      <color rgb="FFC0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54">
    <xf numFmtId="0" fontId="0" fillId="0" borderId="0" xfId="0"/>
    <xf numFmtId="0" fontId="0" fillId="0" borderId="0" xfId="0" applyFill="1"/>
    <xf numFmtId="0" fontId="0" fillId="3" borderId="0" xfId="0" applyFill="1"/>
    <xf numFmtId="0" fontId="5" fillId="0" borderId="0" xfId="0" applyFont="1" applyFill="1"/>
    <xf numFmtId="0" fontId="6" fillId="0" borderId="0" xfId="0" applyFont="1" applyAlignment="1">
      <alignment horizontal="left" vertical="center"/>
    </xf>
    <xf numFmtId="0" fontId="9" fillId="0" borderId="0" xfId="0" applyFont="1"/>
    <xf numFmtId="0" fontId="9" fillId="3" borderId="0" xfId="0" applyFont="1" applyFill="1"/>
    <xf numFmtId="0" fontId="0" fillId="0" borderId="0" xfId="0" applyProtection="1"/>
    <xf numFmtId="0" fontId="9" fillId="0" borderId="0" xfId="0" applyFont="1" applyProtection="1"/>
    <xf numFmtId="0" fontId="2" fillId="0" borderId="0" xfId="0" applyFont="1" applyProtection="1"/>
    <xf numFmtId="0" fontId="0" fillId="3" borderId="0" xfId="0" applyFill="1" applyProtection="1"/>
    <xf numFmtId="0" fontId="0" fillId="3" borderId="0" xfId="0" applyFill="1" applyAlignment="1" applyProtection="1">
      <alignment horizontal="right"/>
    </xf>
    <xf numFmtId="0" fontId="1" fillId="3" borderId="0" xfId="0" applyFont="1" applyFill="1" applyProtection="1"/>
    <xf numFmtId="0" fontId="0" fillId="3" borderId="0" xfId="0" applyFill="1" applyAlignment="1" applyProtection="1">
      <alignment horizontal="right" indent="1"/>
    </xf>
    <xf numFmtId="0" fontId="0" fillId="4" borderId="1" xfId="0" applyFill="1" applyBorder="1" applyAlignment="1" applyProtection="1">
      <alignment horizontal="center"/>
      <protection locked="0"/>
    </xf>
    <xf numFmtId="0" fontId="7" fillId="3" borderId="0" xfId="0" applyFont="1" applyFill="1" applyProtection="1"/>
    <xf numFmtId="0" fontId="7" fillId="0" borderId="0" xfId="0" applyFont="1" applyProtection="1"/>
    <xf numFmtId="0" fontId="0" fillId="0" borderId="1" xfId="0" applyFill="1" applyBorder="1" applyAlignment="1" applyProtection="1">
      <alignment horizontal="center"/>
      <protection locked="0"/>
    </xf>
    <xf numFmtId="0" fontId="0" fillId="0" borderId="0" xfId="0" applyFill="1" applyAlignment="1">
      <alignment wrapText="1"/>
    </xf>
    <xf numFmtId="0" fontId="0" fillId="0" borderId="0" xfId="0" applyAlignment="1">
      <alignment wrapText="1"/>
    </xf>
    <xf numFmtId="0" fontId="0" fillId="0" borderId="0" xfId="0" applyAlignment="1">
      <alignment vertical="top" wrapText="1"/>
    </xf>
    <xf numFmtId="0" fontId="10" fillId="0" borderId="0" xfId="1" applyAlignment="1">
      <alignment vertical="top" wrapText="1"/>
    </xf>
    <xf numFmtId="0" fontId="10" fillId="0" borderId="0" xfId="1"/>
    <xf numFmtId="0" fontId="0" fillId="5" borderId="0" xfId="0" applyFill="1" applyProtection="1"/>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10" fillId="3" borderId="0" xfId="1" applyFill="1" applyAlignment="1" applyProtection="1">
      <alignment horizontal="center"/>
    </xf>
    <xf numFmtId="49" fontId="0" fillId="0" borderId="1" xfId="0" applyNumberFormat="1" applyFill="1" applyBorder="1" applyAlignment="1" applyProtection="1">
      <alignment horizontal="center"/>
      <protection locked="0"/>
    </xf>
    <xf numFmtId="0" fontId="13" fillId="3" borderId="0" xfId="0" applyFont="1" applyFill="1" applyAlignment="1" applyProtection="1">
      <alignment horizontal="center" wrapText="1"/>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8" fillId="3" borderId="0" xfId="0" applyFont="1" applyFill="1" applyAlignment="1" applyProtection="1">
      <alignment horizontal="center"/>
    </xf>
    <xf numFmtId="0" fontId="3" fillId="2" borderId="0" xfId="0" applyFont="1" applyFill="1" applyAlignment="1" applyProtection="1">
      <alignment horizontal="center"/>
      <protection locked="0"/>
    </xf>
    <xf numFmtId="0" fontId="4" fillId="3" borderId="0" xfId="0" applyFont="1" applyFill="1" applyAlignment="1" applyProtection="1">
      <alignment horizontal="left" wrapText="1"/>
    </xf>
    <xf numFmtId="0" fontId="0" fillId="0" borderId="1" xfId="0" applyFill="1" applyBorder="1" applyAlignment="1" applyProtection="1">
      <alignment horizontal="center"/>
      <protection locked="0"/>
    </xf>
    <xf numFmtId="0" fontId="0" fillId="0" borderId="0" xfId="0" applyAlignment="1" applyProtection="1">
      <alignment horizontal="left" vertical="top" wrapText="1"/>
    </xf>
    <xf numFmtId="0" fontId="12" fillId="0" borderId="0" xfId="0" applyNumberFormat="1" applyFont="1" applyAlignment="1" applyProtection="1">
      <alignment horizontal="left" vertical="top" wrapText="1"/>
    </xf>
    <xf numFmtId="0" fontId="12" fillId="0" borderId="0" xfId="0" applyNumberFormat="1" applyFont="1" applyAlignment="1" applyProtection="1">
      <alignment horizontal="left" vertical="top"/>
    </xf>
    <xf numFmtId="0" fontId="10" fillId="0" borderId="0" xfId="1" applyAlignment="1" applyProtection="1">
      <alignment horizontal="left" vertical="center"/>
    </xf>
    <xf numFmtId="0" fontId="11" fillId="0" borderId="0" xfId="0" applyFont="1" applyAlignment="1" applyProtection="1">
      <alignment horizontal="center" vertical="center" wrapText="1"/>
    </xf>
  </cellXfs>
  <cellStyles count="2">
    <cellStyle name="Hyperlink" xfId="1" builtinId="8"/>
    <cellStyle name="Standaard" xfId="0" builtinId="0"/>
  </cellStyles>
  <dxfs count="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eksten!$H$2" lockText="1" noThreeD="1"/>
</file>

<file path=xl/ctrlProps/ctrlProp10.xml><?xml version="1.0" encoding="utf-8"?>
<formControlPr xmlns="http://schemas.microsoft.com/office/spreadsheetml/2009/9/main" objectType="CheckBox" fmlaLink="Teksten!$H$24" lockText="1" noThreeD="1"/>
</file>

<file path=xl/ctrlProps/ctrlProp11.xml><?xml version="1.0" encoding="utf-8"?>
<formControlPr xmlns="http://schemas.microsoft.com/office/spreadsheetml/2009/9/main" objectType="CheckBox" fmlaLink="Teksten!$H$23" lockText="1" noThreeD="1"/>
</file>

<file path=xl/ctrlProps/ctrlProp12.xml><?xml version="1.0" encoding="utf-8"?>
<formControlPr xmlns="http://schemas.microsoft.com/office/spreadsheetml/2009/9/main" objectType="CheckBox" fmlaLink="Teksten!$H$28" lockText="1" noThreeD="1"/>
</file>

<file path=xl/ctrlProps/ctrlProp13.xml><?xml version="1.0" encoding="utf-8"?>
<formControlPr xmlns="http://schemas.microsoft.com/office/spreadsheetml/2009/9/main" objectType="CheckBox" fmlaLink="Teksten!$H$29" lockText="1" noThreeD="1"/>
</file>

<file path=xl/ctrlProps/ctrlProp2.xml><?xml version="1.0" encoding="utf-8"?>
<formControlPr xmlns="http://schemas.microsoft.com/office/spreadsheetml/2009/9/main" objectType="CheckBox" fmlaLink="Teksten!$H$3" lockText="1" noThreeD="1"/>
</file>

<file path=xl/ctrlProps/ctrlProp3.xml><?xml version="1.0" encoding="utf-8"?>
<formControlPr xmlns="http://schemas.microsoft.com/office/spreadsheetml/2009/9/main" objectType="CheckBox" fmlaLink="Teksten!$H$4" lockText="1" noThreeD="1"/>
</file>

<file path=xl/ctrlProps/ctrlProp4.xml><?xml version="1.0" encoding="utf-8"?>
<formControlPr xmlns="http://schemas.microsoft.com/office/spreadsheetml/2009/9/main" objectType="CheckBox" fmlaLink="Teksten!$H$5" lockText="1" noThreeD="1"/>
</file>

<file path=xl/ctrlProps/ctrlProp5.xml><?xml version="1.0" encoding="utf-8"?>
<formControlPr xmlns="http://schemas.microsoft.com/office/spreadsheetml/2009/9/main" objectType="CheckBox" fmlaLink="Teksten!$H$6" lockText="1" noThreeD="1"/>
</file>

<file path=xl/ctrlProps/ctrlProp6.xml><?xml version="1.0" encoding="utf-8"?>
<formControlPr xmlns="http://schemas.microsoft.com/office/spreadsheetml/2009/9/main" objectType="CheckBox" fmlaLink="Teksten!$H$7" lockText="1" noThreeD="1"/>
</file>

<file path=xl/ctrlProps/ctrlProp7.xml><?xml version="1.0" encoding="utf-8"?>
<formControlPr xmlns="http://schemas.microsoft.com/office/spreadsheetml/2009/9/main" objectType="CheckBox" fmlaLink="Teksten!$H$12" lockText="1" noThreeD="1"/>
</file>

<file path=xl/ctrlProps/ctrlProp8.xml><?xml version="1.0" encoding="utf-8"?>
<formControlPr xmlns="http://schemas.microsoft.com/office/spreadsheetml/2009/9/main" objectType="CheckBox" fmlaLink="Teksten!$H$13" lockText="1" noThreeD="1"/>
</file>

<file path=xl/ctrlProps/ctrlProp9.xml><?xml version="1.0" encoding="utf-8"?>
<formControlPr xmlns="http://schemas.microsoft.com/office/spreadsheetml/2009/9/main" objectType="CheckBox" fmlaLink="Teksten!$H$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24</xdr:row>
          <xdr:rowOff>9525</xdr:rowOff>
        </xdr:from>
        <xdr:to>
          <xdr:col>2</xdr:col>
          <xdr:colOff>276225</xdr:colOff>
          <xdr:row>24</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9525</xdr:rowOff>
        </xdr:from>
        <xdr:to>
          <xdr:col>2</xdr:col>
          <xdr:colOff>276225</xdr:colOff>
          <xdr:row>25</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285750</xdr:colOff>
          <xdr:row>27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9525</xdr:rowOff>
        </xdr:from>
        <xdr:to>
          <xdr:col>13</xdr:col>
          <xdr:colOff>9525</xdr:colOff>
          <xdr:row>24</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9525</xdr:rowOff>
        </xdr:from>
        <xdr:to>
          <xdr:col>13</xdr:col>
          <xdr:colOff>9525</xdr:colOff>
          <xdr:row>25</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xdr:row>
          <xdr:rowOff>38100</xdr:rowOff>
        </xdr:from>
        <xdr:to>
          <xdr:col>13</xdr:col>
          <xdr:colOff>19050</xdr:colOff>
          <xdr:row>27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9525</xdr:rowOff>
        </xdr:from>
        <xdr:to>
          <xdr:col>2</xdr:col>
          <xdr:colOff>304800</xdr:colOff>
          <xdr:row>33</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180975</xdr:rowOff>
        </xdr:from>
        <xdr:to>
          <xdr:col>13</xdr:col>
          <xdr:colOff>9525</xdr:colOff>
          <xdr:row>33</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38100</xdr:rowOff>
        </xdr:from>
        <xdr:to>
          <xdr:col>2</xdr:col>
          <xdr:colOff>285750</xdr:colOff>
          <xdr:row>42</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38100</xdr:rowOff>
        </xdr:from>
        <xdr:to>
          <xdr:col>2</xdr:col>
          <xdr:colOff>285750</xdr:colOff>
          <xdr:row>44</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19050</xdr:rowOff>
        </xdr:from>
        <xdr:to>
          <xdr:col>2</xdr:col>
          <xdr:colOff>285750</xdr:colOff>
          <xdr:row>43</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34</xdr:row>
          <xdr:rowOff>0</xdr:rowOff>
        </xdr:from>
        <xdr:to>
          <xdr:col>5</xdr:col>
          <xdr:colOff>161925</xdr:colOff>
          <xdr:row>35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34</xdr:row>
          <xdr:rowOff>180975</xdr:rowOff>
        </xdr:from>
        <xdr:to>
          <xdr:col>5</xdr:col>
          <xdr:colOff>161925</xdr:colOff>
          <xdr:row>36</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info@stoomgroepwest.n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oomgroepwest.nl" TargetMode="External"/><Relationship Id="rId2" Type="http://schemas.openxmlformats.org/officeDocument/2006/relationships/hyperlink" Target="mailto:info@stoomgroepwest.nl" TargetMode="External"/><Relationship Id="rId1" Type="http://schemas.openxmlformats.org/officeDocument/2006/relationships/hyperlink" Target="https://www.stoomgroepwest.nl/stoomdagen"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oomgroepwest.nl/stoomda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3"/>
  <sheetViews>
    <sheetView showGridLines="0" tabSelected="1" workbookViewId="0">
      <selection activeCell="D2" sqref="D2:H2"/>
    </sheetView>
  </sheetViews>
  <sheetFormatPr defaultRowHeight="15" x14ac:dyDescent="0.25"/>
  <cols>
    <col min="1" max="1" width="3.140625" style="16" customWidth="1"/>
    <col min="2" max="2" width="30.7109375" style="7" customWidth="1"/>
    <col min="3" max="3" width="8.85546875" style="7" customWidth="1"/>
    <col min="4" max="20" width="4" style="7" customWidth="1"/>
    <col min="21" max="26" width="9.140625" style="7"/>
    <col min="27" max="27" width="9.42578125" style="8" bestFit="1" customWidth="1"/>
    <col min="28" max="28" width="9.140625" style="8"/>
    <col min="29" max="29" width="9.28515625" style="8" bestFit="1" customWidth="1"/>
    <col min="30" max="30" width="9.140625" style="8"/>
    <col min="31" max="31" width="13.140625" style="8" customWidth="1"/>
    <col min="32" max="34" width="9.140625" style="8"/>
    <col min="35" max="36" width="9.140625" style="9"/>
    <col min="37" max="16384" width="9.140625" style="7"/>
  </cols>
  <sheetData>
    <row r="1" spans="1:35" x14ac:dyDescent="0.25">
      <c r="A1" s="15"/>
      <c r="B1" s="10"/>
      <c r="C1" s="10"/>
      <c r="D1" s="10"/>
      <c r="E1" s="10"/>
      <c r="F1" s="10"/>
      <c r="G1" s="10"/>
      <c r="H1" s="10"/>
      <c r="I1" s="10"/>
      <c r="J1" s="10"/>
      <c r="K1" s="10"/>
      <c r="L1" s="10"/>
      <c r="M1" s="10"/>
      <c r="N1" s="10"/>
      <c r="O1" s="10"/>
      <c r="P1" s="10"/>
      <c r="Q1" s="10"/>
      <c r="R1" s="10"/>
      <c r="S1" s="10"/>
      <c r="T1" s="10"/>
      <c r="AI1" s="9" t="s">
        <v>3</v>
      </c>
    </row>
    <row r="2" spans="1:35" ht="18.75" x14ac:dyDescent="0.3">
      <c r="A2" s="15">
        <f>IF(D2="Nederlands",1,IF(D2="English",2,IF(D2="Deutsch",3,4)))</f>
        <v>1</v>
      </c>
      <c r="B2" s="10" t="s">
        <v>183</v>
      </c>
      <c r="C2" s="10"/>
      <c r="D2" s="46" t="s">
        <v>0</v>
      </c>
      <c r="E2" s="46"/>
      <c r="F2" s="46"/>
      <c r="G2" s="46"/>
      <c r="H2" s="46"/>
      <c r="I2" s="10"/>
      <c r="J2" s="10"/>
      <c r="K2" s="10"/>
      <c r="L2" s="10"/>
      <c r="M2" s="10"/>
      <c r="N2" s="10"/>
      <c r="O2" s="10"/>
      <c r="P2" s="10"/>
      <c r="Q2" s="10"/>
      <c r="R2" s="10"/>
      <c r="S2" s="10"/>
      <c r="T2" s="10"/>
      <c r="AI2" s="9" t="s">
        <v>54</v>
      </c>
    </row>
    <row r="3" spans="1:35" x14ac:dyDescent="0.25">
      <c r="A3" s="15"/>
      <c r="B3" s="10"/>
      <c r="C3" s="10"/>
      <c r="D3" s="10"/>
      <c r="E3" s="10"/>
      <c r="F3" s="10"/>
      <c r="G3" s="10"/>
      <c r="H3" s="10"/>
      <c r="I3" s="10"/>
      <c r="J3" s="10"/>
      <c r="K3" s="10"/>
      <c r="L3" s="10"/>
      <c r="M3" s="10"/>
      <c r="N3" s="10"/>
      <c r="O3" s="10"/>
      <c r="P3" s="10"/>
      <c r="Q3" s="10"/>
      <c r="R3" s="10"/>
      <c r="S3" s="10"/>
      <c r="T3" s="10"/>
      <c r="AI3" s="9" t="s">
        <v>55</v>
      </c>
    </row>
    <row r="4" spans="1:35" ht="27" x14ac:dyDescent="0.45">
      <c r="A4" s="15" t="s">
        <v>6</v>
      </c>
      <c r="B4" s="45" t="str">
        <f>VLOOKUP(A4,Teksten!$A$2:$E$56,Formulier!$A$2+1,FALSE)</f>
        <v>Inschrijfformulier Stoomdagen SWZ 27 en 28 april 2024</v>
      </c>
      <c r="C4" s="45"/>
      <c r="D4" s="45"/>
      <c r="E4" s="45"/>
      <c r="F4" s="45"/>
      <c r="G4" s="45"/>
      <c r="H4" s="45"/>
      <c r="I4" s="45"/>
      <c r="J4" s="45"/>
      <c r="K4" s="45"/>
      <c r="L4" s="45"/>
      <c r="M4" s="45"/>
      <c r="N4" s="45"/>
      <c r="O4" s="45"/>
      <c r="P4" s="45"/>
      <c r="Q4" s="45"/>
      <c r="R4" s="45"/>
      <c r="S4" s="45"/>
      <c r="T4" s="10"/>
      <c r="AI4" s="9" t="s">
        <v>56</v>
      </c>
    </row>
    <row r="5" spans="1:35" x14ac:dyDescent="0.25">
      <c r="A5" s="15"/>
      <c r="B5" s="10"/>
      <c r="C5" s="10"/>
      <c r="D5" s="10"/>
      <c r="E5" s="10"/>
      <c r="F5" s="10"/>
      <c r="G5" s="10"/>
      <c r="H5" s="10"/>
      <c r="I5" s="10"/>
      <c r="J5" s="10"/>
      <c r="K5" s="10"/>
      <c r="L5" s="10"/>
      <c r="M5" s="10"/>
      <c r="N5" s="10"/>
      <c r="O5" s="10"/>
      <c r="P5" s="10"/>
      <c r="Q5" s="10"/>
      <c r="R5" s="10"/>
      <c r="S5" s="10"/>
      <c r="T5" s="10"/>
      <c r="AI5" s="9" t="s">
        <v>57</v>
      </c>
    </row>
    <row r="6" spans="1:35" x14ac:dyDescent="0.25">
      <c r="A6" s="15" t="s">
        <v>4</v>
      </c>
      <c r="B6" s="10" t="str">
        <f>VLOOKUP(A6,Teksten!$A$2:$E$56,Formulier!$A$2+1,FALSE)</f>
        <v>Naam</v>
      </c>
      <c r="C6" s="10"/>
      <c r="D6" s="34"/>
      <c r="E6" s="34"/>
      <c r="F6" s="34"/>
      <c r="G6" s="34"/>
      <c r="H6" s="34"/>
      <c r="I6" s="34"/>
      <c r="J6" s="34"/>
      <c r="K6" s="34"/>
      <c r="L6" s="10"/>
      <c r="M6" s="10"/>
      <c r="N6" s="10"/>
      <c r="O6" s="10"/>
      <c r="P6" s="10"/>
      <c r="Q6" s="10"/>
      <c r="R6" s="10"/>
      <c r="S6" s="10"/>
      <c r="T6" s="10"/>
      <c r="AI6" s="9" t="s">
        <v>58</v>
      </c>
    </row>
    <row r="7" spans="1:35" x14ac:dyDescent="0.25">
      <c r="A7" s="15" t="s">
        <v>20</v>
      </c>
      <c r="B7" s="10" t="str">
        <f>VLOOKUP(A7,Teksten!$A$2:$E$56,Formulier!$A$2+1,FALSE)</f>
        <v>Adres</v>
      </c>
      <c r="C7" s="10"/>
      <c r="D7" s="34"/>
      <c r="E7" s="34"/>
      <c r="F7" s="34"/>
      <c r="G7" s="34"/>
      <c r="H7" s="34"/>
      <c r="I7" s="34"/>
      <c r="J7" s="34"/>
      <c r="K7" s="34"/>
      <c r="L7" s="10"/>
      <c r="M7" s="10"/>
      <c r="N7" s="10"/>
      <c r="O7" s="10"/>
      <c r="P7" s="10"/>
      <c r="Q7" s="10"/>
      <c r="R7" s="10"/>
      <c r="S7" s="10"/>
      <c r="T7" s="10"/>
      <c r="AI7" s="9" t="s">
        <v>52</v>
      </c>
    </row>
    <row r="8" spans="1:35" x14ac:dyDescent="0.25">
      <c r="A8" s="15" t="s">
        <v>15</v>
      </c>
      <c r="B8" s="10" t="str">
        <f>VLOOKUP(A8,Teksten!$A$2:$E$56,Formulier!$A$2+1,FALSE)</f>
        <v>Postcode en Woonplaats</v>
      </c>
      <c r="C8" s="10"/>
      <c r="D8" s="34"/>
      <c r="E8" s="34"/>
      <c r="F8" s="34"/>
      <c r="G8" s="34"/>
      <c r="H8" s="34"/>
      <c r="I8" s="34"/>
      <c r="J8" s="34"/>
      <c r="K8" s="34"/>
      <c r="L8" s="10"/>
      <c r="M8" s="10"/>
      <c r="N8" s="10"/>
      <c r="O8" s="10"/>
      <c r="P8" s="10"/>
      <c r="Q8" s="10"/>
      <c r="R8" s="10"/>
      <c r="S8" s="10"/>
      <c r="T8" s="10"/>
      <c r="AI8" s="9" t="s">
        <v>53</v>
      </c>
    </row>
    <row r="9" spans="1:35" x14ac:dyDescent="0.25">
      <c r="A9" s="15" t="s">
        <v>19</v>
      </c>
      <c r="B9" s="10" t="str">
        <f>VLOOKUP(A9,Teksten!$A$2:$E$56,Formulier!$A$2+1,FALSE)</f>
        <v>Land</v>
      </c>
      <c r="C9" s="10"/>
      <c r="D9" s="34"/>
      <c r="E9" s="34"/>
      <c r="F9" s="34"/>
      <c r="G9" s="34"/>
      <c r="H9" s="34"/>
      <c r="I9" s="34"/>
      <c r="J9" s="34"/>
      <c r="K9" s="34"/>
      <c r="L9" s="10"/>
      <c r="M9" s="10"/>
      <c r="N9" s="10"/>
      <c r="O9" s="10"/>
      <c r="P9" s="10"/>
      <c r="Q9" s="10"/>
      <c r="R9" s="10"/>
      <c r="S9" s="10"/>
      <c r="T9" s="10"/>
      <c r="AI9" s="9" t="s">
        <v>54</v>
      </c>
    </row>
    <row r="10" spans="1:35" x14ac:dyDescent="0.25">
      <c r="A10" s="15" t="s">
        <v>143</v>
      </c>
      <c r="B10" s="10" t="str">
        <f>VLOOKUP(A10,Teksten!$A$2:$E$56,Formulier!$A$2+1,FALSE)</f>
        <v>e-mail</v>
      </c>
      <c r="C10" s="10"/>
      <c r="D10" s="34"/>
      <c r="E10" s="34"/>
      <c r="F10" s="34"/>
      <c r="G10" s="34"/>
      <c r="H10" s="34"/>
      <c r="I10" s="34"/>
      <c r="J10" s="34"/>
      <c r="K10" s="34"/>
      <c r="L10" s="10"/>
      <c r="M10" s="10"/>
      <c r="N10" s="10"/>
      <c r="O10" s="10"/>
      <c r="P10" s="10"/>
      <c r="Q10" s="10"/>
      <c r="R10" s="10"/>
      <c r="S10" s="10"/>
      <c r="T10" s="10"/>
    </row>
    <row r="11" spans="1:35" x14ac:dyDescent="0.25">
      <c r="A11" s="15" t="s">
        <v>144</v>
      </c>
      <c r="B11" s="10" t="str">
        <f>VLOOKUP(A11,Teksten!$A$2:$E$56,Formulier!$A$2+1,FALSE)</f>
        <v>telefoon nummer</v>
      </c>
      <c r="C11" s="10"/>
      <c r="D11" s="34"/>
      <c r="E11" s="34"/>
      <c r="F11" s="34"/>
      <c r="G11" s="34"/>
      <c r="H11" s="34"/>
      <c r="I11" s="34"/>
      <c r="J11" s="34"/>
      <c r="K11" s="34"/>
      <c r="L11" s="10"/>
      <c r="M11" s="10"/>
      <c r="N11" s="10"/>
      <c r="O11" s="10"/>
      <c r="P11" s="10"/>
      <c r="Q11" s="10"/>
      <c r="R11" s="10"/>
      <c r="S11" s="10"/>
      <c r="T11" s="10"/>
    </row>
    <row r="12" spans="1:35" x14ac:dyDescent="0.25">
      <c r="A12" s="15"/>
      <c r="B12" s="10"/>
      <c r="C12" s="10"/>
      <c r="D12" s="10"/>
      <c r="E12" s="10"/>
      <c r="F12" s="10"/>
      <c r="G12" s="10"/>
      <c r="H12" s="10"/>
      <c r="I12" s="10"/>
      <c r="J12" s="10"/>
      <c r="K12" s="10"/>
      <c r="L12" s="10"/>
      <c r="M12" s="10"/>
      <c r="N12" s="10"/>
      <c r="O12" s="10"/>
      <c r="P12" s="10"/>
      <c r="Q12" s="10"/>
      <c r="R12" s="10"/>
      <c r="S12" s="10"/>
      <c r="T12" s="10"/>
    </row>
    <row r="13" spans="1:35" x14ac:dyDescent="0.25">
      <c r="A13" s="15" t="s">
        <v>82</v>
      </c>
      <c r="B13" s="10" t="str">
        <f>VLOOKUP(A13,Teksten!$A$2:$E$56,Formulier!$A$2+1,FALSE)</f>
        <v>Totaal aantal deelnemers (inclusief uzelf)</v>
      </c>
      <c r="C13" s="10"/>
      <c r="D13" s="10"/>
      <c r="E13" s="10"/>
      <c r="F13" s="10"/>
      <c r="G13" s="17">
        <v>1</v>
      </c>
      <c r="H13" s="10"/>
      <c r="I13" s="10"/>
      <c r="J13" s="10"/>
      <c r="K13" s="10"/>
      <c r="L13" s="10"/>
      <c r="M13" s="10"/>
      <c r="N13" s="10"/>
      <c r="O13" s="10"/>
      <c r="P13" s="10"/>
      <c r="Q13" s="10"/>
      <c r="R13" s="10"/>
      <c r="S13" s="10"/>
      <c r="T13" s="10"/>
    </row>
    <row r="14" spans="1:35" x14ac:dyDescent="0.25">
      <c r="A14" s="15"/>
      <c r="B14" s="10"/>
      <c r="C14" s="10"/>
      <c r="D14" s="10"/>
      <c r="E14" s="10"/>
      <c r="F14" s="10"/>
      <c r="G14" s="10"/>
      <c r="H14" s="10"/>
      <c r="I14" s="10"/>
      <c r="J14" s="10"/>
      <c r="K14" s="10"/>
      <c r="L14" s="10"/>
      <c r="M14" s="10"/>
      <c r="N14" s="10"/>
      <c r="O14" s="10"/>
      <c r="P14" s="10"/>
      <c r="Q14" s="10"/>
      <c r="R14" s="10"/>
      <c r="S14" s="10"/>
      <c r="T14" s="10"/>
    </row>
    <row r="15" spans="1:35" x14ac:dyDescent="0.25">
      <c r="A15" s="15" t="s">
        <v>138</v>
      </c>
      <c r="B15" s="10" t="str">
        <f>VLOOKUP(A15,Teksten!$A$2:$E$56,Formulier!$A$2+1,FALSE)</f>
        <v>naam deelnemer 2</v>
      </c>
      <c r="C15" s="10"/>
      <c r="D15" s="48"/>
      <c r="E15" s="48"/>
      <c r="F15" s="48"/>
      <c r="G15" s="48"/>
      <c r="H15" s="48"/>
      <c r="I15" s="48"/>
      <c r="J15" s="48"/>
      <c r="K15" s="48"/>
      <c r="L15" s="10"/>
      <c r="M15" s="10"/>
      <c r="N15" s="10"/>
      <c r="O15" s="10"/>
      <c r="P15" s="10"/>
      <c r="Q15" s="10"/>
      <c r="R15" s="10"/>
      <c r="S15" s="10"/>
      <c r="T15" s="10"/>
    </row>
    <row r="16" spans="1:35" x14ac:dyDescent="0.25">
      <c r="A16" s="15" t="s">
        <v>139</v>
      </c>
      <c r="B16" s="10" t="str">
        <f>VLOOKUP(A16,Teksten!$A$2:$E$56,Formulier!$A$2+1,FALSE)</f>
        <v>naam deelnemer 3</v>
      </c>
      <c r="C16" s="10"/>
      <c r="D16" s="48"/>
      <c r="E16" s="48"/>
      <c r="F16" s="48"/>
      <c r="G16" s="48"/>
      <c r="H16" s="48"/>
      <c r="I16" s="48"/>
      <c r="J16" s="48"/>
      <c r="K16" s="48"/>
      <c r="L16" s="10"/>
      <c r="M16" s="10"/>
      <c r="N16" s="10"/>
      <c r="O16" s="10"/>
      <c r="P16" s="10"/>
      <c r="Q16" s="10"/>
      <c r="R16" s="10"/>
      <c r="S16" s="10"/>
      <c r="T16" s="10"/>
    </row>
    <row r="17" spans="1:20" x14ac:dyDescent="0.25">
      <c r="A17" s="15" t="s">
        <v>140</v>
      </c>
      <c r="B17" s="10" t="str">
        <f>VLOOKUP(A17,Teksten!$A$2:$E$56,Formulier!$A$2+1,FALSE)</f>
        <v>naam deelnemer 4</v>
      </c>
      <c r="C17" s="10"/>
      <c r="D17" s="48"/>
      <c r="E17" s="48"/>
      <c r="F17" s="48"/>
      <c r="G17" s="48"/>
      <c r="H17" s="48"/>
      <c r="I17" s="48"/>
      <c r="J17" s="48"/>
      <c r="K17" s="48"/>
      <c r="L17" s="10"/>
      <c r="M17" s="10"/>
      <c r="N17" s="10"/>
      <c r="O17" s="10"/>
      <c r="P17" s="10"/>
      <c r="Q17" s="10"/>
      <c r="R17" s="10"/>
      <c r="S17" s="10"/>
      <c r="T17" s="10"/>
    </row>
    <row r="18" spans="1:20" x14ac:dyDescent="0.25">
      <c r="A18" s="15" t="s">
        <v>141</v>
      </c>
      <c r="B18" s="10" t="str">
        <f>VLOOKUP(A18,Teksten!$A$2:$E$56,Formulier!$A$2+1,FALSE)</f>
        <v>naam deelnemer 5</v>
      </c>
      <c r="C18" s="10"/>
      <c r="D18" s="48"/>
      <c r="E18" s="48"/>
      <c r="F18" s="48"/>
      <c r="G18" s="48"/>
      <c r="H18" s="48"/>
      <c r="I18" s="48"/>
      <c r="J18" s="48"/>
      <c r="K18" s="48"/>
      <c r="L18" s="10"/>
      <c r="M18" s="10"/>
      <c r="N18" s="10"/>
      <c r="O18" s="10"/>
      <c r="P18" s="10"/>
      <c r="Q18" s="10"/>
      <c r="R18" s="10"/>
      <c r="S18" s="10"/>
      <c r="T18" s="10"/>
    </row>
    <row r="19" spans="1:20" x14ac:dyDescent="0.25">
      <c r="A19" s="15" t="s">
        <v>142</v>
      </c>
      <c r="B19" s="10" t="str">
        <f>VLOOKUP(A19,Teksten!$A$2:$E$56,Formulier!$A$2+1,FALSE)</f>
        <v>naam deelnemer 6</v>
      </c>
      <c r="C19" s="10"/>
      <c r="D19" s="48"/>
      <c r="E19" s="48"/>
      <c r="F19" s="48"/>
      <c r="G19" s="48"/>
      <c r="H19" s="48"/>
      <c r="I19" s="48"/>
      <c r="J19" s="48"/>
      <c r="K19" s="48"/>
      <c r="L19" s="10"/>
      <c r="M19" s="10"/>
      <c r="N19" s="10"/>
      <c r="O19" s="10"/>
      <c r="P19" s="10"/>
      <c r="Q19" s="10"/>
      <c r="R19" s="10"/>
      <c r="S19" s="10"/>
      <c r="T19" s="10"/>
    </row>
    <row r="20" spans="1:20" x14ac:dyDescent="0.25">
      <c r="A20" s="15"/>
      <c r="B20" s="10"/>
      <c r="C20" s="10"/>
      <c r="D20" s="10"/>
      <c r="E20" s="10"/>
      <c r="F20" s="10"/>
      <c r="G20" s="10"/>
      <c r="H20" s="10"/>
      <c r="I20" s="10"/>
      <c r="J20" s="10"/>
      <c r="K20" s="10"/>
      <c r="L20" s="10"/>
      <c r="M20" s="10"/>
      <c r="N20" s="10"/>
      <c r="O20" s="10"/>
      <c r="P20" s="10"/>
      <c r="Q20" s="10"/>
      <c r="R20" s="10"/>
      <c r="S20" s="10"/>
      <c r="T20" s="10"/>
    </row>
    <row r="21" spans="1:20" x14ac:dyDescent="0.25">
      <c r="A21" s="15"/>
      <c r="B21" s="10"/>
      <c r="C21" s="10"/>
      <c r="D21" s="10"/>
      <c r="E21" s="10"/>
      <c r="F21" s="10"/>
      <c r="G21" s="10"/>
      <c r="H21" s="10"/>
      <c r="I21" s="10"/>
      <c r="J21" s="10"/>
      <c r="K21" s="10"/>
      <c r="L21" s="10"/>
      <c r="M21" s="10"/>
      <c r="N21" s="10"/>
      <c r="O21" s="10"/>
      <c r="P21" s="10"/>
      <c r="Q21" s="10"/>
      <c r="R21" s="10"/>
      <c r="S21" s="10"/>
      <c r="T21" s="10"/>
    </row>
    <row r="22" spans="1:20" x14ac:dyDescent="0.25">
      <c r="A22" s="15"/>
      <c r="B22" s="10"/>
      <c r="C22" s="10"/>
      <c r="D22" s="10"/>
      <c r="E22" s="10"/>
      <c r="F22" s="10"/>
      <c r="G22" s="10"/>
      <c r="H22" s="10"/>
      <c r="I22" s="10"/>
      <c r="J22" s="10"/>
      <c r="K22" s="10"/>
      <c r="L22" s="10"/>
      <c r="M22" s="10"/>
      <c r="N22" s="10"/>
      <c r="O22" s="10"/>
      <c r="P22" s="10"/>
      <c r="Q22" s="10"/>
      <c r="R22" s="10"/>
      <c r="S22" s="10"/>
      <c r="T22" s="10"/>
    </row>
    <row r="23" spans="1:20" x14ac:dyDescent="0.25">
      <c r="A23" s="15" t="s">
        <v>41</v>
      </c>
      <c r="B23" s="10" t="str">
        <f>VLOOKUP(A23,Teksten!$A$2:$E$56,Formulier!$A$2+1,FALSE)</f>
        <v>Neemt u een (stoom)machine mee?</v>
      </c>
      <c r="C23" s="10"/>
      <c r="D23" s="10"/>
      <c r="E23" s="10"/>
      <c r="F23" s="10"/>
      <c r="G23" s="10"/>
      <c r="H23" s="10"/>
      <c r="I23" s="10"/>
      <c r="J23" s="10"/>
      <c r="K23" s="10"/>
      <c r="L23" s="10"/>
      <c r="M23" s="10"/>
      <c r="N23" s="10"/>
      <c r="O23" s="10"/>
      <c r="P23" s="10"/>
      <c r="Q23" s="10"/>
      <c r="R23" s="10"/>
      <c r="S23" s="10"/>
      <c r="T23" s="10"/>
    </row>
    <row r="24" spans="1:20" x14ac:dyDescent="0.25">
      <c r="A24" s="15" t="s">
        <v>42</v>
      </c>
      <c r="B24" s="10" t="str">
        <f>VLOOKUP(A24,Teksten!$A$2:$E$56,Formulier!$A$2+1,FALSE)</f>
        <v>Zo ja, vink aan welk type (meerdere keuzes mogelijk)</v>
      </c>
      <c r="C24" s="10"/>
      <c r="D24" s="10"/>
      <c r="E24" s="10"/>
      <c r="F24" s="10"/>
      <c r="G24" s="10"/>
      <c r="H24" s="10"/>
      <c r="I24" s="10"/>
      <c r="J24" s="10"/>
      <c r="K24" s="10"/>
      <c r="L24" s="10"/>
      <c r="M24" s="10"/>
      <c r="N24" s="10"/>
      <c r="O24" s="10"/>
      <c r="P24" s="10"/>
      <c r="Q24" s="10"/>
      <c r="R24" s="10"/>
      <c r="S24" s="10"/>
      <c r="T24" s="10"/>
    </row>
    <row r="25" spans="1:20" ht="20.25" customHeight="1" x14ac:dyDescent="0.25">
      <c r="A25" s="15" t="s">
        <v>22</v>
      </c>
      <c r="B25" s="11" t="s">
        <v>29</v>
      </c>
      <c r="C25" s="10"/>
      <c r="D25" s="10"/>
      <c r="E25" s="10"/>
      <c r="F25" s="10"/>
      <c r="G25" s="10"/>
      <c r="H25" s="10"/>
      <c r="I25" s="10"/>
      <c r="J25" s="10"/>
      <c r="K25" s="10"/>
      <c r="L25" s="11" t="str">
        <f>VLOOKUP(A25,Teksten!$A$2:$E$56,Formulier!$A$2+1,FALSE)</f>
        <v>Boot</v>
      </c>
      <c r="M25" s="10"/>
      <c r="N25" s="10"/>
      <c r="O25" s="10"/>
      <c r="P25" s="10"/>
      <c r="Q25" s="10"/>
      <c r="R25" s="10"/>
      <c r="S25" s="10"/>
      <c r="T25" s="10"/>
    </row>
    <row r="26" spans="1:20" ht="20.25" customHeight="1" x14ac:dyDescent="0.25">
      <c r="A26" s="15" t="s">
        <v>31</v>
      </c>
      <c r="B26" s="11" t="s">
        <v>30</v>
      </c>
      <c r="C26" s="10"/>
      <c r="D26" s="10"/>
      <c r="E26" s="10"/>
      <c r="F26" s="10"/>
      <c r="G26" s="10"/>
      <c r="H26" s="10"/>
      <c r="I26" s="10"/>
      <c r="J26" s="10"/>
      <c r="K26" s="10"/>
      <c r="L26" s="11" t="str">
        <f>VLOOKUP(A26,Teksten!$A$2:$E$56,Formulier!$A$2+1,FALSE)</f>
        <v>Rijdend materiaal niet spoor</v>
      </c>
      <c r="M26" s="10"/>
      <c r="N26" s="10"/>
      <c r="O26" s="10"/>
      <c r="P26" s="10"/>
      <c r="Q26" s="10"/>
      <c r="R26" s="10"/>
      <c r="S26" s="10"/>
      <c r="T26" s="10"/>
    </row>
    <row r="27" spans="1:20" ht="20.25" customHeight="1" x14ac:dyDescent="0.25">
      <c r="A27" s="15" t="s">
        <v>26</v>
      </c>
      <c r="B27" s="11" t="str">
        <f>VLOOKUP(A27,Teksten!$A$2:$E$56,Formulier!$A$2+1,FALSE)</f>
        <v>Spoor 1 (45mm)</v>
      </c>
      <c r="C27" s="10"/>
      <c r="D27" s="10"/>
      <c r="E27" s="10"/>
      <c r="F27" s="10"/>
      <c r="G27" s="10"/>
      <c r="H27" s="10"/>
      <c r="I27" s="10"/>
      <c r="J27" s="10"/>
      <c r="K27" s="10"/>
      <c r="L27" s="11" t="s">
        <v>23</v>
      </c>
      <c r="M27" s="10"/>
      <c r="N27" s="10"/>
      <c r="O27" s="10"/>
      <c r="P27" s="10"/>
      <c r="Q27" s="10"/>
      <c r="R27" s="10"/>
      <c r="S27" s="10"/>
      <c r="T27" s="10"/>
    </row>
    <row r="28" spans="1:20" ht="20.25" customHeight="1" x14ac:dyDescent="0.25">
      <c r="A28" s="15"/>
      <c r="B28" s="11"/>
      <c r="C28" s="10"/>
      <c r="D28" s="10"/>
      <c r="E28" s="10"/>
      <c r="F28" s="10"/>
      <c r="G28" s="10"/>
      <c r="H28" s="10"/>
      <c r="I28" s="10"/>
      <c r="J28" s="10"/>
      <c r="K28" s="10"/>
      <c r="L28" s="10"/>
      <c r="M28" s="10"/>
      <c r="N28" s="10"/>
      <c r="O28" s="10"/>
      <c r="P28" s="10"/>
      <c r="Q28" s="10"/>
      <c r="R28" s="10"/>
      <c r="S28" s="10"/>
      <c r="T28" s="10"/>
    </row>
    <row r="29" spans="1:20" ht="20.25" customHeight="1" x14ac:dyDescent="0.25">
      <c r="A29" s="15" t="s">
        <v>28</v>
      </c>
      <c r="B29" s="47" t="str">
        <f>IF(Teksten!J1&gt;0,VLOOKUP(A29,Teksten!$A$2:$E$56,Formulier!$A$2+1,FALSE),"")</f>
        <v/>
      </c>
      <c r="C29" s="47"/>
      <c r="D29" s="47"/>
      <c r="E29" s="47"/>
      <c r="F29" s="47"/>
      <c r="G29" s="47"/>
      <c r="H29" s="47"/>
      <c r="I29" s="47"/>
      <c r="J29" s="47"/>
      <c r="K29" s="47"/>
      <c r="L29" s="47"/>
      <c r="M29" s="47"/>
      <c r="N29" s="47"/>
      <c r="O29" s="47"/>
      <c r="P29" s="47"/>
      <c r="Q29" s="47"/>
      <c r="R29" s="47"/>
      <c r="S29" s="10"/>
      <c r="T29" s="10"/>
    </row>
    <row r="30" spans="1:20" ht="20.25" customHeight="1" x14ac:dyDescent="0.25">
      <c r="A30" s="15"/>
      <c r="B30" s="47"/>
      <c r="C30" s="47"/>
      <c r="D30" s="47"/>
      <c r="E30" s="47"/>
      <c r="F30" s="47"/>
      <c r="G30" s="47"/>
      <c r="H30" s="47"/>
      <c r="I30" s="47"/>
      <c r="J30" s="47"/>
      <c r="K30" s="47"/>
      <c r="L30" s="47"/>
      <c r="M30" s="47"/>
      <c r="N30" s="47"/>
      <c r="O30" s="47"/>
      <c r="P30" s="47"/>
      <c r="Q30" s="47"/>
      <c r="R30" s="47"/>
      <c r="S30" s="10"/>
      <c r="T30" s="10"/>
    </row>
    <row r="31" spans="1:20" x14ac:dyDescent="0.25">
      <c r="A31" s="15"/>
      <c r="B31" s="10"/>
      <c r="C31" s="10"/>
      <c r="D31" s="10"/>
      <c r="E31" s="10"/>
      <c r="F31" s="10"/>
      <c r="G31" s="10"/>
      <c r="H31" s="10"/>
      <c r="I31" s="10"/>
      <c r="J31" s="10"/>
      <c r="K31" s="10"/>
      <c r="L31" s="10"/>
      <c r="M31" s="10"/>
      <c r="N31" s="10"/>
      <c r="O31" s="10"/>
      <c r="P31" s="10"/>
      <c r="Q31" s="10"/>
      <c r="R31" s="10"/>
      <c r="S31" s="10"/>
      <c r="T31" s="10"/>
    </row>
    <row r="32" spans="1:20" x14ac:dyDescent="0.25">
      <c r="A32" s="15" t="s">
        <v>32</v>
      </c>
      <c r="B32" s="10" t="str">
        <f>VLOOKUP(A32,Teksten!$A$2:$E$56,Formulier!$A$2+1,FALSE)</f>
        <v>Wilt u een plek in een kraampje (maximaal 1 vakje aanvinken)</v>
      </c>
      <c r="C32" s="10"/>
      <c r="D32" s="10"/>
      <c r="E32" s="10"/>
      <c r="F32" s="10"/>
      <c r="G32" s="10"/>
      <c r="H32" s="10"/>
      <c r="I32" s="10"/>
      <c r="J32" s="10"/>
      <c r="K32" s="10"/>
      <c r="L32" s="10"/>
      <c r="M32" s="10"/>
      <c r="N32" s="10"/>
      <c r="O32" s="10"/>
      <c r="P32" s="10"/>
      <c r="Q32" s="10"/>
      <c r="R32" s="10"/>
      <c r="S32" s="10"/>
      <c r="T32" s="10"/>
    </row>
    <row r="33" spans="1:20" x14ac:dyDescent="0.25">
      <c r="A33" s="15" t="s">
        <v>36</v>
      </c>
      <c r="B33" s="11" t="str">
        <f>VLOOKUP(A33,Teksten!$A$2:$E$56,Formulier!$A$2+1,FALSE)</f>
        <v>halve tafel</v>
      </c>
      <c r="C33" s="10"/>
      <c r="D33" s="10"/>
      <c r="E33" s="10"/>
      <c r="F33" s="10"/>
      <c r="G33" s="10"/>
      <c r="H33" s="10"/>
      <c r="I33" s="10"/>
      <c r="J33" s="10"/>
      <c r="K33" s="10"/>
      <c r="L33" s="11" t="str">
        <f>VLOOKUP(A34,Teksten!$A$2:$E$56,Formulier!$A$2+1,FALSE)</f>
        <v>Hele tafel</v>
      </c>
      <c r="M33" s="12"/>
      <c r="N33" s="10"/>
      <c r="O33" s="10"/>
      <c r="P33" s="10"/>
      <c r="Q33" s="10"/>
      <c r="R33" s="10"/>
      <c r="S33" s="10"/>
      <c r="T33" s="10"/>
    </row>
    <row r="34" spans="1:20" x14ac:dyDescent="0.25">
      <c r="A34" s="15" t="s">
        <v>35</v>
      </c>
      <c r="B34" s="10"/>
      <c r="C34" s="10"/>
      <c r="D34" s="10"/>
      <c r="E34" s="10"/>
      <c r="F34" s="10"/>
      <c r="G34" s="10"/>
      <c r="H34" s="10"/>
      <c r="I34" s="10"/>
      <c r="J34" s="10"/>
      <c r="K34" s="10"/>
      <c r="L34" s="10"/>
      <c r="M34" s="10"/>
      <c r="N34" s="10"/>
      <c r="O34" s="10"/>
      <c r="P34" s="10"/>
      <c r="Q34" s="10"/>
      <c r="R34" s="10"/>
      <c r="S34" s="10"/>
      <c r="T34" s="10"/>
    </row>
    <row r="35" spans="1:20" x14ac:dyDescent="0.25">
      <c r="A35" s="15" t="s">
        <v>132</v>
      </c>
      <c r="B35" s="10" t="str">
        <f>VLOOKUP(A35,Teksten!$A$2:$E$56,Formulier!$A$2+1,FALSE)</f>
        <v>wilt u in de kraam beschikken over 220V?</v>
      </c>
      <c r="C35" s="10"/>
      <c r="D35" s="10"/>
      <c r="E35" s="10"/>
      <c r="F35" s="10"/>
      <c r="G35" s="10"/>
      <c r="H35" s="10"/>
      <c r="I35" s="10"/>
      <c r="J35" s="10"/>
      <c r="K35" s="10"/>
      <c r="L35" s="10"/>
      <c r="M35" s="10"/>
      <c r="N35" s="10"/>
      <c r="O35" s="10"/>
      <c r="P35" s="10"/>
      <c r="Q35" s="10"/>
      <c r="R35" s="10"/>
      <c r="S35" s="10"/>
      <c r="T35" s="10"/>
    </row>
    <row r="36" spans="1:20" x14ac:dyDescent="0.25">
      <c r="A36" s="15" t="s">
        <v>133</v>
      </c>
      <c r="B36" s="10" t="str">
        <f>VLOOKUP(A36,Teksten!$A$2:$E$56,Formulier!$A$2+1,FALSE)</f>
        <v>Wilt u in de kraam beschikken over perslucht?</v>
      </c>
      <c r="C36" s="10"/>
      <c r="D36" s="10"/>
      <c r="E36" s="10"/>
      <c r="F36" s="10"/>
      <c r="G36" s="10"/>
      <c r="H36" s="10"/>
      <c r="I36" s="10"/>
      <c r="J36" s="10"/>
      <c r="K36" s="10"/>
      <c r="L36" s="10"/>
      <c r="M36" s="10"/>
      <c r="N36" s="10"/>
      <c r="O36" s="10"/>
      <c r="P36" s="10"/>
      <c r="Q36" s="10"/>
      <c r="R36" s="10"/>
      <c r="S36" s="10"/>
      <c r="T36" s="10"/>
    </row>
    <row r="37" spans="1:20" x14ac:dyDescent="0.25">
      <c r="A37" s="15"/>
      <c r="B37" s="10"/>
      <c r="C37" s="10"/>
      <c r="D37" s="10"/>
      <c r="E37" s="10"/>
      <c r="F37" s="10"/>
      <c r="G37" s="10"/>
      <c r="H37" s="10"/>
      <c r="I37" s="10"/>
      <c r="J37" s="10"/>
      <c r="K37" s="10"/>
      <c r="L37" s="10"/>
      <c r="M37" s="10"/>
      <c r="N37" s="10"/>
      <c r="O37" s="10"/>
      <c r="P37" s="10"/>
      <c r="Q37" s="10"/>
      <c r="R37" s="10"/>
      <c r="S37" s="10"/>
      <c r="T37" s="10"/>
    </row>
    <row r="38" spans="1:20" x14ac:dyDescent="0.25">
      <c r="A38" s="15"/>
      <c r="B38" s="10"/>
      <c r="C38" s="10"/>
      <c r="D38" s="10"/>
      <c r="E38" s="10"/>
      <c r="F38" s="10"/>
      <c r="G38" s="10"/>
      <c r="H38" s="10"/>
      <c r="I38" s="10"/>
      <c r="J38" s="10"/>
      <c r="K38" s="10"/>
      <c r="L38" s="10"/>
      <c r="M38" s="10"/>
      <c r="N38" s="10"/>
      <c r="O38" s="10"/>
      <c r="P38" s="10"/>
      <c r="Q38" s="10"/>
      <c r="R38" s="10"/>
      <c r="S38" s="10"/>
      <c r="T38" s="10"/>
    </row>
    <row r="39" spans="1:20" x14ac:dyDescent="0.25">
      <c r="A39" s="15"/>
      <c r="B39" s="10"/>
      <c r="C39" s="10"/>
      <c r="D39" s="10"/>
      <c r="E39" s="10"/>
      <c r="F39" s="10"/>
      <c r="G39" s="10"/>
      <c r="H39" s="10"/>
      <c r="I39" s="10"/>
      <c r="J39" s="10"/>
      <c r="K39" s="10"/>
      <c r="L39" s="10"/>
      <c r="M39" s="10"/>
      <c r="N39" s="10"/>
      <c r="O39" s="10"/>
      <c r="P39" s="10"/>
      <c r="Q39" s="10"/>
      <c r="R39" s="10"/>
      <c r="S39" s="10"/>
      <c r="T39" s="10"/>
    </row>
    <row r="40" spans="1:20" x14ac:dyDescent="0.25">
      <c r="A40" s="15" t="s">
        <v>39</v>
      </c>
      <c r="B40" s="10" t="str">
        <f>VLOOKUP(A40,Teksten!$A$2:$E$56,Formulier!$A$2+1,FALSE)</f>
        <v>Wilt u gebruik maken van de kampeer mogelijkheid?</v>
      </c>
      <c r="C40" s="10"/>
      <c r="D40" s="10"/>
      <c r="E40" s="10"/>
      <c r="F40" s="10"/>
      <c r="G40" s="10"/>
      <c r="H40" s="10"/>
      <c r="I40" s="10"/>
      <c r="J40" s="10"/>
      <c r="K40" s="10"/>
      <c r="L40" s="10"/>
      <c r="M40" s="10"/>
      <c r="N40" s="10"/>
      <c r="O40" s="10"/>
      <c r="P40" s="10"/>
      <c r="Q40" s="10"/>
      <c r="R40" s="10"/>
      <c r="S40" s="10"/>
      <c r="T40" s="10"/>
    </row>
    <row r="41" spans="1:20" x14ac:dyDescent="0.25">
      <c r="A41" s="15" t="s">
        <v>43</v>
      </c>
      <c r="B41" s="10" t="str">
        <f>VLOOKUP(A41,Teksten!$A$2:$E$56,Formulier!$A$2+1,FALSE)</f>
        <v>Zo ja, vink aan welk type (Maximaal 1 vakje aanvinken)</v>
      </c>
      <c r="C41" s="10"/>
      <c r="D41" s="10"/>
      <c r="E41" s="10"/>
      <c r="F41" s="10"/>
      <c r="G41" s="10"/>
      <c r="H41" s="10"/>
      <c r="I41" s="10"/>
      <c r="J41" s="10"/>
      <c r="K41" s="10"/>
      <c r="L41" s="10"/>
      <c r="M41" s="10"/>
      <c r="N41" s="10"/>
      <c r="O41" s="10"/>
      <c r="P41" s="10"/>
      <c r="Q41" s="10"/>
      <c r="R41" s="10"/>
      <c r="S41" s="10"/>
      <c r="T41" s="10"/>
    </row>
    <row r="42" spans="1:20" x14ac:dyDescent="0.25">
      <c r="A42" s="15" t="s">
        <v>47</v>
      </c>
      <c r="B42" s="13" t="s">
        <v>44</v>
      </c>
      <c r="C42" s="10"/>
      <c r="D42" s="10"/>
      <c r="E42" s="10"/>
      <c r="F42" s="10"/>
      <c r="G42" s="10"/>
      <c r="H42" s="10"/>
      <c r="I42" s="10"/>
      <c r="J42" s="10"/>
      <c r="K42" s="10"/>
      <c r="L42" s="10"/>
      <c r="M42" s="10"/>
      <c r="N42" s="10"/>
      <c r="O42" s="10"/>
      <c r="P42" s="10"/>
      <c r="Q42" s="10"/>
      <c r="R42" s="10"/>
      <c r="S42" s="10"/>
      <c r="T42" s="10"/>
    </row>
    <row r="43" spans="1:20" x14ac:dyDescent="0.25">
      <c r="A43" s="15" t="s">
        <v>45</v>
      </c>
      <c r="B43" s="13" t="s">
        <v>45</v>
      </c>
      <c r="C43" s="10"/>
      <c r="D43" s="10"/>
      <c r="E43" s="10"/>
      <c r="F43" s="10"/>
      <c r="G43" s="10"/>
      <c r="H43" s="10"/>
      <c r="I43" s="10"/>
      <c r="J43" s="10"/>
      <c r="K43" s="10"/>
      <c r="L43" s="10"/>
      <c r="M43" s="10"/>
      <c r="N43" s="10"/>
      <c r="O43" s="10"/>
      <c r="P43" s="10"/>
      <c r="Q43" s="10"/>
      <c r="R43" s="10"/>
      <c r="S43" s="10"/>
      <c r="T43" s="10"/>
    </row>
    <row r="44" spans="1:20" x14ac:dyDescent="0.25">
      <c r="A44" s="15" t="s">
        <v>46</v>
      </c>
      <c r="B44" s="13" t="s">
        <v>46</v>
      </c>
      <c r="C44" s="10"/>
      <c r="D44" s="10"/>
      <c r="E44" s="10"/>
      <c r="F44" s="10"/>
      <c r="G44" s="10"/>
      <c r="H44" s="10"/>
      <c r="I44" s="10"/>
      <c r="J44" s="10"/>
      <c r="K44" s="10"/>
      <c r="L44" s="10"/>
      <c r="M44" s="10"/>
      <c r="N44" s="10"/>
      <c r="O44" s="10"/>
      <c r="P44" s="10"/>
      <c r="Q44" s="10"/>
      <c r="R44" s="10"/>
      <c r="S44" s="10"/>
      <c r="T44" s="10"/>
    </row>
    <row r="45" spans="1:20" x14ac:dyDescent="0.25">
      <c r="A45" s="15"/>
      <c r="B45" s="10"/>
      <c r="C45" s="10"/>
      <c r="D45" s="10"/>
      <c r="E45" s="10"/>
      <c r="F45" s="10"/>
      <c r="G45" s="10"/>
      <c r="H45" s="10"/>
      <c r="I45" s="10"/>
      <c r="J45" s="10"/>
      <c r="K45" s="10"/>
      <c r="L45" s="10"/>
      <c r="M45" s="10"/>
      <c r="N45" s="10"/>
      <c r="O45" s="10"/>
      <c r="P45" s="10"/>
      <c r="Q45" s="10"/>
      <c r="R45" s="10"/>
      <c r="S45" s="10"/>
      <c r="T45" s="10"/>
    </row>
    <row r="46" spans="1:20" ht="20.25" customHeight="1" x14ac:dyDescent="0.25">
      <c r="A46" s="15" t="s">
        <v>49</v>
      </c>
      <c r="B46" s="47" t="str">
        <f>IF(Teksten!J21&gt;0,VLOOKUP(A46,Teksten!$A$2:$E$56,Formulier!$A$2+1,FALSE),"")</f>
        <v/>
      </c>
      <c r="C46" s="47"/>
      <c r="D46" s="47"/>
      <c r="E46" s="47"/>
      <c r="F46" s="47"/>
      <c r="G46" s="47"/>
      <c r="H46" s="47"/>
      <c r="I46" s="47"/>
      <c r="J46" s="47"/>
      <c r="K46" s="47"/>
      <c r="L46" s="47"/>
      <c r="M46" s="47"/>
      <c r="N46" s="47"/>
      <c r="O46" s="47"/>
      <c r="P46" s="47"/>
      <c r="Q46" s="47"/>
      <c r="R46" s="47"/>
      <c r="S46" s="10"/>
      <c r="T46" s="10"/>
    </row>
    <row r="47" spans="1:20" ht="20.25" customHeight="1" x14ac:dyDescent="0.25">
      <c r="A47" s="15"/>
      <c r="B47" s="47"/>
      <c r="C47" s="47"/>
      <c r="D47" s="47"/>
      <c r="E47" s="47"/>
      <c r="F47" s="47"/>
      <c r="G47" s="47"/>
      <c r="H47" s="47"/>
      <c r="I47" s="47"/>
      <c r="J47" s="47"/>
      <c r="K47" s="47"/>
      <c r="L47" s="47"/>
      <c r="M47" s="47"/>
      <c r="N47" s="47"/>
      <c r="O47" s="47"/>
      <c r="P47" s="47"/>
      <c r="Q47" s="47"/>
      <c r="R47" s="47"/>
      <c r="S47" s="10"/>
      <c r="T47" s="10"/>
    </row>
    <row r="48" spans="1:20" x14ac:dyDescent="0.25">
      <c r="A48" s="15"/>
      <c r="B48" s="10"/>
      <c r="C48" s="10"/>
      <c r="D48" s="10"/>
      <c r="E48" s="10"/>
      <c r="F48" s="10"/>
      <c r="G48" s="10"/>
      <c r="H48" s="10"/>
      <c r="I48" s="10"/>
      <c r="J48" s="10"/>
      <c r="K48" s="10"/>
      <c r="L48" s="10"/>
      <c r="M48" s="10"/>
      <c r="N48" s="10"/>
      <c r="O48" s="10"/>
      <c r="P48" s="10"/>
      <c r="Q48" s="10"/>
      <c r="R48" s="10"/>
      <c r="S48" s="10"/>
      <c r="T48" s="10"/>
    </row>
    <row r="49" spans="1:20" x14ac:dyDescent="0.25">
      <c r="A49" s="15" t="s">
        <v>59</v>
      </c>
      <c r="B49" s="10" t="str">
        <f>VLOOKUP(A49,Teksten!$A$2:$E$56,Formulier!$A$2+1,FALSE)</f>
        <v xml:space="preserve">Welke dag denkt u aan te komen </v>
      </c>
      <c r="C49" s="10"/>
      <c r="D49" s="10"/>
      <c r="E49" s="10"/>
      <c r="F49" s="10"/>
      <c r="G49" s="48"/>
      <c r="H49" s="48"/>
      <c r="I49" s="48"/>
      <c r="J49" s="48"/>
      <c r="K49" s="48"/>
      <c r="L49" s="48"/>
      <c r="M49" s="48"/>
      <c r="N49" s="10"/>
      <c r="O49" s="10"/>
      <c r="P49" s="10"/>
      <c r="Q49" s="10"/>
      <c r="R49" s="10"/>
      <c r="S49" s="10"/>
      <c r="T49" s="10"/>
    </row>
    <row r="50" spans="1:20" x14ac:dyDescent="0.25">
      <c r="A50" s="15" t="s">
        <v>60</v>
      </c>
      <c r="B50" s="10" t="str">
        <f>VLOOKUP(A50,Teksten!$A$2:$E$56,Formulier!$A$2+1,FALSE)</f>
        <v>Welke dag wilt u vertrekken</v>
      </c>
      <c r="C50" s="10"/>
      <c r="D50" s="10"/>
      <c r="E50" s="10"/>
      <c r="F50" s="10"/>
      <c r="G50" s="48"/>
      <c r="H50" s="48"/>
      <c r="I50" s="48"/>
      <c r="J50" s="48"/>
      <c r="K50" s="48"/>
      <c r="L50" s="48"/>
      <c r="M50" s="48"/>
      <c r="N50" s="10"/>
      <c r="O50" s="10"/>
      <c r="P50" s="10"/>
      <c r="Q50" s="10"/>
      <c r="R50" s="10"/>
      <c r="S50" s="10"/>
      <c r="T50" s="10"/>
    </row>
    <row r="51" spans="1:20" x14ac:dyDescent="0.25">
      <c r="A51" s="15"/>
      <c r="B51" s="10"/>
      <c r="C51" s="10"/>
      <c r="D51" s="10"/>
      <c r="E51" s="10"/>
      <c r="F51" s="10"/>
      <c r="G51" s="10"/>
      <c r="H51" s="10"/>
      <c r="I51" s="10"/>
      <c r="J51" s="10"/>
      <c r="K51" s="10"/>
      <c r="L51" s="10"/>
      <c r="M51" s="10"/>
      <c r="N51" s="10"/>
      <c r="O51" s="10"/>
      <c r="P51" s="10"/>
      <c r="Q51" s="10"/>
      <c r="R51" s="10"/>
      <c r="S51" s="10"/>
      <c r="T51" s="10"/>
    </row>
    <row r="52" spans="1:20" x14ac:dyDescent="0.25">
      <c r="A52" s="15" t="s">
        <v>184</v>
      </c>
      <c r="B52" s="10" t="str">
        <f>VLOOKUP(A52,Teksten!$A$2:$E$56,Formulier!$A$2+1,FALSE)</f>
        <v>Aantal deelnemers die meedoen met de BBQ op zaterdag avond (€10,- per persoon)</v>
      </c>
      <c r="C52" s="10"/>
      <c r="D52" s="10"/>
      <c r="E52" s="10"/>
      <c r="F52" s="10"/>
      <c r="G52" s="10"/>
      <c r="H52" s="10"/>
      <c r="I52" s="10"/>
      <c r="J52" s="10"/>
      <c r="K52" s="10"/>
      <c r="L52" s="10"/>
      <c r="M52" s="10"/>
      <c r="N52" s="10"/>
      <c r="O52" s="10"/>
      <c r="P52" s="14"/>
      <c r="Q52" s="10"/>
      <c r="R52" s="10"/>
      <c r="S52" s="10"/>
      <c r="T52" s="10"/>
    </row>
    <row r="53" spans="1:20" x14ac:dyDescent="0.25">
      <c r="A53" s="15" t="s">
        <v>185</v>
      </c>
      <c r="B53" s="10" t="str">
        <f>VLOOKUP(A53,Teksten!$A$2:$E$56,Formulier!$A$2+1,FALSE)</f>
        <v>Aantal deelnemers een lunchpakket op zaterdag op prijs stellen</v>
      </c>
      <c r="C53" s="10"/>
      <c r="D53" s="10"/>
      <c r="E53" s="10"/>
      <c r="F53" s="10"/>
      <c r="G53" s="10"/>
      <c r="H53" s="10"/>
      <c r="I53" s="10"/>
      <c r="J53" s="10"/>
      <c r="K53" s="10"/>
      <c r="L53" s="10"/>
      <c r="M53" s="10"/>
      <c r="N53" s="10"/>
      <c r="O53" s="10"/>
      <c r="P53" s="14"/>
      <c r="Q53" s="10"/>
      <c r="R53" s="10"/>
      <c r="S53" s="10"/>
      <c r="T53" s="10"/>
    </row>
    <row r="54" spans="1:20" x14ac:dyDescent="0.25">
      <c r="A54" s="15" t="s">
        <v>186</v>
      </c>
      <c r="B54" s="10" t="str">
        <f>VLOOKUP(A54,Teksten!$A$2:$E$56,Formulier!$A$2+1,FALSE)</f>
        <v>Aantal deelnemers een lunchpakket op zondag op prijs stellen</v>
      </c>
      <c r="C54" s="10"/>
      <c r="D54" s="10"/>
      <c r="E54" s="10"/>
      <c r="F54" s="10"/>
      <c r="G54" s="10"/>
      <c r="H54" s="10"/>
      <c r="I54" s="10"/>
      <c r="J54" s="10"/>
      <c r="K54" s="10"/>
      <c r="L54" s="10"/>
      <c r="M54" s="10"/>
      <c r="N54" s="10"/>
      <c r="O54" s="10"/>
      <c r="P54" s="14"/>
      <c r="Q54" s="10"/>
      <c r="R54" s="10"/>
      <c r="S54" s="10"/>
      <c r="T54" s="10"/>
    </row>
    <row r="55" spans="1:20" x14ac:dyDescent="0.25">
      <c r="A55" s="15"/>
      <c r="B55" s="10"/>
      <c r="C55" s="10"/>
      <c r="D55" s="10"/>
      <c r="E55" s="10"/>
      <c r="F55" s="10"/>
      <c r="G55" s="10"/>
      <c r="H55" s="10"/>
      <c r="I55" s="10"/>
      <c r="J55" s="10"/>
      <c r="K55" s="10"/>
      <c r="L55" s="10"/>
      <c r="M55" s="10"/>
      <c r="N55" s="10"/>
      <c r="O55" s="10"/>
      <c r="P55" s="10"/>
      <c r="Q55" s="10"/>
      <c r="R55" s="10"/>
      <c r="S55" s="10"/>
      <c r="T55" s="10"/>
    </row>
    <row r="56" spans="1:20" x14ac:dyDescent="0.25">
      <c r="A56" s="15" t="s">
        <v>195</v>
      </c>
      <c r="B56" s="10" t="str">
        <f>VLOOKUP(A56,Teksten!$A$2:$E$56,Formulier!$A$2+1,FALSE)</f>
        <v>Zijn er speciale dieetwensen (per persoon aangeven)</v>
      </c>
      <c r="C56" s="10"/>
      <c r="D56" s="10"/>
      <c r="E56" s="10"/>
      <c r="F56" s="10"/>
      <c r="G56" s="10"/>
      <c r="H56" s="10"/>
      <c r="I56" s="10"/>
      <c r="J56" s="10"/>
      <c r="K56" s="10"/>
      <c r="L56" s="10"/>
      <c r="M56" s="10"/>
      <c r="N56" s="10"/>
      <c r="O56" s="10"/>
      <c r="P56" s="10"/>
      <c r="Q56" s="10"/>
      <c r="R56" s="10"/>
      <c r="S56" s="10"/>
      <c r="T56" s="10"/>
    </row>
    <row r="57" spans="1:20" x14ac:dyDescent="0.25">
      <c r="A57" s="15"/>
      <c r="B57" s="36" t="s">
        <v>201</v>
      </c>
      <c r="C57" s="37"/>
      <c r="D57" s="37"/>
      <c r="E57" s="37"/>
      <c r="F57" s="37"/>
      <c r="G57" s="37"/>
      <c r="H57" s="37"/>
      <c r="I57" s="37"/>
      <c r="J57" s="37"/>
      <c r="K57" s="37"/>
      <c r="L57" s="37"/>
      <c r="M57" s="37"/>
      <c r="N57" s="37"/>
      <c r="O57" s="37"/>
      <c r="P57" s="37"/>
      <c r="Q57" s="37"/>
      <c r="R57" s="37"/>
      <c r="S57" s="38"/>
      <c r="T57" s="10"/>
    </row>
    <row r="58" spans="1:20" x14ac:dyDescent="0.25">
      <c r="A58" s="15"/>
      <c r="B58" s="39"/>
      <c r="C58" s="40"/>
      <c r="D58" s="40"/>
      <c r="E58" s="40"/>
      <c r="F58" s="40"/>
      <c r="G58" s="40"/>
      <c r="H58" s="40"/>
      <c r="I58" s="40"/>
      <c r="J58" s="40"/>
      <c r="K58" s="40"/>
      <c r="L58" s="40"/>
      <c r="M58" s="40"/>
      <c r="N58" s="40"/>
      <c r="O58" s="40"/>
      <c r="P58" s="40"/>
      <c r="Q58" s="40"/>
      <c r="R58" s="40"/>
      <c r="S58" s="41"/>
      <c r="T58" s="10"/>
    </row>
    <row r="59" spans="1:20" x14ac:dyDescent="0.25">
      <c r="A59" s="15"/>
      <c r="B59" s="42"/>
      <c r="C59" s="43"/>
      <c r="D59" s="43"/>
      <c r="E59" s="43"/>
      <c r="F59" s="43"/>
      <c r="G59" s="43"/>
      <c r="H59" s="43"/>
      <c r="I59" s="43"/>
      <c r="J59" s="43"/>
      <c r="K59" s="43"/>
      <c r="L59" s="43"/>
      <c r="M59" s="43"/>
      <c r="N59" s="43"/>
      <c r="O59" s="43"/>
      <c r="P59" s="43"/>
      <c r="Q59" s="43"/>
      <c r="R59" s="43"/>
      <c r="S59" s="44"/>
      <c r="T59" s="10"/>
    </row>
    <row r="60" spans="1:20" x14ac:dyDescent="0.25">
      <c r="A60" s="15"/>
      <c r="B60" s="10"/>
      <c r="C60" s="10"/>
      <c r="D60" s="10"/>
      <c r="E60" s="10"/>
      <c r="F60" s="10"/>
      <c r="G60" s="10"/>
      <c r="H60" s="10"/>
      <c r="I60" s="10"/>
      <c r="J60" s="10"/>
      <c r="K60" s="10"/>
      <c r="L60" s="10"/>
      <c r="M60" s="10"/>
      <c r="N60" s="10"/>
      <c r="O60" s="10"/>
      <c r="P60" s="10"/>
      <c r="Q60" s="10"/>
      <c r="R60" s="10"/>
      <c r="S60" s="10"/>
      <c r="T60" s="10"/>
    </row>
    <row r="61" spans="1:20" ht="24.75" customHeight="1" x14ac:dyDescent="0.25">
      <c r="A61" s="15" t="s">
        <v>63</v>
      </c>
      <c r="B61" s="35" t="str">
        <f>VLOOKUP(A61,Teksten!$A$2:$E$56,Formulier!$A$2+1,FALSE)</f>
        <v>Lees het tabblad "Appendix" aandachtig door ivm wijzigingen ten opzichte van voorgaande jaren.</v>
      </c>
      <c r="C61" s="35"/>
      <c r="D61" s="35"/>
      <c r="E61" s="35"/>
      <c r="F61" s="35"/>
      <c r="G61" s="35"/>
      <c r="H61" s="35"/>
      <c r="I61" s="35"/>
      <c r="J61" s="35"/>
      <c r="K61" s="35"/>
      <c r="L61" s="35"/>
      <c r="M61" s="35"/>
      <c r="N61" s="35"/>
      <c r="O61" s="35"/>
      <c r="P61" s="35"/>
      <c r="Q61" s="35"/>
      <c r="R61" s="35"/>
      <c r="S61" s="10"/>
      <c r="T61" s="10"/>
    </row>
    <row r="62" spans="1:20" ht="24.75" customHeight="1" x14ac:dyDescent="0.25">
      <c r="A62" s="15"/>
      <c r="B62" s="35"/>
      <c r="C62" s="35"/>
      <c r="D62" s="35"/>
      <c r="E62" s="35"/>
      <c r="F62" s="35"/>
      <c r="G62" s="35"/>
      <c r="H62" s="35"/>
      <c r="I62" s="35"/>
      <c r="J62" s="35"/>
      <c r="K62" s="35"/>
      <c r="L62" s="35"/>
      <c r="M62" s="35"/>
      <c r="N62" s="35"/>
      <c r="O62" s="35"/>
      <c r="P62" s="35"/>
      <c r="Q62" s="35"/>
      <c r="R62" s="35"/>
      <c r="S62" s="10"/>
      <c r="T62" s="10"/>
    </row>
    <row r="63" spans="1:20" x14ac:dyDescent="0.25">
      <c r="A63" s="15"/>
      <c r="B63" s="10"/>
      <c r="C63" s="10"/>
      <c r="D63" s="10"/>
      <c r="E63" s="10"/>
      <c r="F63" s="10"/>
      <c r="G63" s="10"/>
      <c r="H63" s="10"/>
      <c r="I63" s="10"/>
      <c r="J63" s="10"/>
      <c r="K63" s="10"/>
      <c r="L63" s="10"/>
      <c r="M63" s="10"/>
      <c r="N63" s="10"/>
      <c r="O63" s="10"/>
      <c r="P63" s="10"/>
      <c r="Q63" s="10"/>
      <c r="R63" s="10"/>
      <c r="S63" s="10"/>
      <c r="T63" s="10"/>
    </row>
    <row r="64" spans="1:20" x14ac:dyDescent="0.25">
      <c r="A64" s="15" t="s">
        <v>64</v>
      </c>
      <c r="B64" s="10" t="str">
        <f>VLOOKUP(A64,Teksten!$A$2:$E$56,Formulier!$A$2+1,FALSE)</f>
        <v>Stuur het ingevulde excel formulier naar:</v>
      </c>
      <c r="C64" s="10"/>
      <c r="D64" s="10"/>
      <c r="E64" s="10"/>
      <c r="F64" s="10"/>
      <c r="G64" s="10"/>
      <c r="H64" s="10"/>
      <c r="I64" s="33" t="s">
        <v>202</v>
      </c>
      <c r="J64" s="33"/>
      <c r="K64" s="33"/>
      <c r="L64" s="33"/>
      <c r="M64" s="33"/>
      <c r="N64" s="33"/>
      <c r="O64" s="10"/>
      <c r="P64" s="10"/>
      <c r="Q64" s="10"/>
      <c r="R64" s="10"/>
      <c r="S64" s="10"/>
      <c r="T64" s="10"/>
    </row>
    <row r="65" spans="1:20" x14ac:dyDescent="0.25">
      <c r="A65" s="15"/>
      <c r="B65" s="10"/>
      <c r="C65" s="10"/>
      <c r="D65" s="10"/>
      <c r="E65" s="10"/>
      <c r="F65" s="10"/>
      <c r="G65" s="10"/>
      <c r="H65" s="10"/>
      <c r="I65" s="10"/>
      <c r="J65" s="10"/>
      <c r="K65" s="10"/>
      <c r="L65" s="10"/>
      <c r="M65" s="10"/>
      <c r="N65" s="10"/>
      <c r="O65" s="10"/>
      <c r="P65" s="10"/>
      <c r="Q65" s="10"/>
      <c r="R65" s="10"/>
      <c r="S65" s="10"/>
      <c r="T65" s="10"/>
    </row>
    <row r="66" spans="1:20" x14ac:dyDescent="0.25">
      <c r="A66" s="15" t="s">
        <v>83</v>
      </c>
      <c r="B66" s="10" t="str">
        <f>VLOOKUP(A66,Teksten!$A$2:$E$56,Formulier!$A$2+1,FALSE)</f>
        <v>Opmerkingen</v>
      </c>
      <c r="C66" s="24"/>
      <c r="D66" s="25"/>
      <c r="E66" s="25"/>
      <c r="F66" s="25"/>
      <c r="G66" s="25"/>
      <c r="H66" s="25"/>
      <c r="I66" s="25"/>
      <c r="J66" s="25"/>
      <c r="K66" s="25"/>
      <c r="L66" s="25"/>
      <c r="M66" s="25"/>
      <c r="N66" s="25"/>
      <c r="O66" s="25"/>
      <c r="P66" s="25"/>
      <c r="Q66" s="25"/>
      <c r="R66" s="25"/>
      <c r="S66" s="26"/>
      <c r="T66" s="10"/>
    </row>
    <row r="67" spans="1:20" x14ac:dyDescent="0.25">
      <c r="A67" s="15"/>
      <c r="B67" s="10"/>
      <c r="C67" s="27"/>
      <c r="D67" s="28"/>
      <c r="E67" s="28"/>
      <c r="F67" s="28"/>
      <c r="G67" s="28"/>
      <c r="H67" s="28"/>
      <c r="I67" s="28"/>
      <c r="J67" s="28"/>
      <c r="K67" s="28"/>
      <c r="L67" s="28"/>
      <c r="M67" s="28"/>
      <c r="N67" s="28"/>
      <c r="O67" s="28"/>
      <c r="P67" s="28"/>
      <c r="Q67" s="28"/>
      <c r="R67" s="28"/>
      <c r="S67" s="29"/>
      <c r="T67" s="10"/>
    </row>
    <row r="68" spans="1:20" x14ac:dyDescent="0.25">
      <c r="A68" s="15"/>
      <c r="B68" s="10"/>
      <c r="C68" s="27"/>
      <c r="D68" s="28"/>
      <c r="E68" s="28"/>
      <c r="F68" s="28"/>
      <c r="G68" s="28"/>
      <c r="H68" s="28"/>
      <c r="I68" s="28"/>
      <c r="J68" s="28"/>
      <c r="K68" s="28"/>
      <c r="L68" s="28"/>
      <c r="M68" s="28"/>
      <c r="N68" s="28"/>
      <c r="O68" s="28"/>
      <c r="P68" s="28"/>
      <c r="Q68" s="28"/>
      <c r="R68" s="28"/>
      <c r="S68" s="29"/>
      <c r="T68" s="10"/>
    </row>
    <row r="69" spans="1:20" x14ac:dyDescent="0.25">
      <c r="A69" s="15"/>
      <c r="B69" s="10"/>
      <c r="C69" s="27"/>
      <c r="D69" s="28"/>
      <c r="E69" s="28"/>
      <c r="F69" s="28"/>
      <c r="G69" s="28"/>
      <c r="H69" s="28"/>
      <c r="I69" s="28"/>
      <c r="J69" s="28"/>
      <c r="K69" s="28"/>
      <c r="L69" s="28"/>
      <c r="M69" s="28"/>
      <c r="N69" s="28"/>
      <c r="O69" s="28"/>
      <c r="P69" s="28"/>
      <c r="Q69" s="28"/>
      <c r="R69" s="28"/>
      <c r="S69" s="29"/>
      <c r="T69" s="10"/>
    </row>
    <row r="70" spans="1:20" x14ac:dyDescent="0.25">
      <c r="A70" s="15"/>
      <c r="B70" s="10"/>
      <c r="C70" s="27"/>
      <c r="D70" s="28"/>
      <c r="E70" s="28"/>
      <c r="F70" s="28"/>
      <c r="G70" s="28"/>
      <c r="H70" s="28"/>
      <c r="I70" s="28"/>
      <c r="J70" s="28"/>
      <c r="K70" s="28"/>
      <c r="L70" s="28"/>
      <c r="M70" s="28"/>
      <c r="N70" s="28"/>
      <c r="O70" s="28"/>
      <c r="P70" s="28"/>
      <c r="Q70" s="28"/>
      <c r="R70" s="28"/>
      <c r="S70" s="29"/>
      <c r="T70" s="10"/>
    </row>
    <row r="71" spans="1:20" x14ac:dyDescent="0.25">
      <c r="A71" s="15"/>
      <c r="B71" s="10"/>
      <c r="C71" s="27"/>
      <c r="D71" s="28"/>
      <c r="E71" s="28"/>
      <c r="F71" s="28"/>
      <c r="G71" s="28"/>
      <c r="H71" s="28"/>
      <c r="I71" s="28"/>
      <c r="J71" s="28"/>
      <c r="K71" s="28"/>
      <c r="L71" s="28"/>
      <c r="M71" s="28"/>
      <c r="N71" s="28"/>
      <c r="O71" s="28"/>
      <c r="P71" s="28"/>
      <c r="Q71" s="28"/>
      <c r="R71" s="28"/>
      <c r="S71" s="29"/>
      <c r="T71" s="10"/>
    </row>
    <row r="72" spans="1:20" x14ac:dyDescent="0.25">
      <c r="A72" s="15"/>
      <c r="B72" s="10"/>
      <c r="C72" s="30"/>
      <c r="D72" s="31"/>
      <c r="E72" s="31"/>
      <c r="F72" s="31"/>
      <c r="G72" s="31"/>
      <c r="H72" s="31"/>
      <c r="I72" s="31"/>
      <c r="J72" s="31"/>
      <c r="K72" s="31"/>
      <c r="L72" s="31"/>
      <c r="M72" s="31"/>
      <c r="N72" s="31"/>
      <c r="O72" s="31"/>
      <c r="P72" s="31"/>
      <c r="Q72" s="31"/>
      <c r="R72" s="31"/>
      <c r="S72" s="32"/>
      <c r="T72" s="10"/>
    </row>
    <row r="73" spans="1:20" x14ac:dyDescent="0.25">
      <c r="A73" s="15"/>
      <c r="B73" s="10"/>
      <c r="C73" s="10"/>
      <c r="D73" s="10"/>
      <c r="E73" s="10"/>
      <c r="F73" s="10"/>
      <c r="G73" s="10"/>
      <c r="H73" s="10"/>
      <c r="I73" s="10"/>
      <c r="J73" s="10"/>
      <c r="K73" s="10"/>
      <c r="L73" s="10"/>
      <c r="M73" s="10"/>
      <c r="N73" s="10"/>
      <c r="O73" s="10"/>
      <c r="P73" s="10"/>
      <c r="Q73" s="10"/>
      <c r="R73" s="10"/>
      <c r="S73" s="10"/>
      <c r="T73" s="10"/>
    </row>
  </sheetData>
  <sheetProtection password="DC83" sheet="1" selectLockedCells="1"/>
  <mergeCells count="21">
    <mergeCell ref="B4:S4"/>
    <mergeCell ref="D2:H2"/>
    <mergeCell ref="B46:R47"/>
    <mergeCell ref="G49:M49"/>
    <mergeCell ref="G50:M50"/>
    <mergeCell ref="D9:K9"/>
    <mergeCell ref="B29:R30"/>
    <mergeCell ref="D10:K10"/>
    <mergeCell ref="D11:K11"/>
    <mergeCell ref="D15:K15"/>
    <mergeCell ref="D16:K16"/>
    <mergeCell ref="D17:K17"/>
    <mergeCell ref="D18:K18"/>
    <mergeCell ref="D19:K19"/>
    <mergeCell ref="C66:S72"/>
    <mergeCell ref="I64:N64"/>
    <mergeCell ref="D6:K6"/>
    <mergeCell ref="D7:K7"/>
    <mergeCell ref="D8:K8"/>
    <mergeCell ref="B61:R62"/>
    <mergeCell ref="B57:S59"/>
  </mergeCells>
  <conditionalFormatting sqref="D15:K15">
    <cfRule type="expression" dxfId="4" priority="5">
      <formula>$G$13&lt;2</formula>
    </cfRule>
  </conditionalFormatting>
  <conditionalFormatting sqref="D16:K16">
    <cfRule type="expression" dxfId="3" priority="4">
      <formula>$G$13&lt;3</formula>
    </cfRule>
  </conditionalFormatting>
  <conditionalFormatting sqref="D17:K17">
    <cfRule type="expression" dxfId="2" priority="3">
      <formula>$G$13&lt;4</formula>
    </cfRule>
  </conditionalFormatting>
  <conditionalFormatting sqref="D18:K18">
    <cfRule type="expression" dxfId="1" priority="2">
      <formula>$G$13&lt;5</formula>
    </cfRule>
  </conditionalFormatting>
  <conditionalFormatting sqref="D19:K19">
    <cfRule type="expression" dxfId="0" priority="1">
      <formula>$G$13&lt;6</formula>
    </cfRule>
  </conditionalFormatting>
  <dataValidations count="3">
    <dataValidation type="list" allowBlank="1" showInputMessage="1" showErrorMessage="1" sqref="D2" xr:uid="{00000000-0002-0000-0000-000000000000}">
      <formula1>"Nederlands,English,Deutsch,Francais"</formula1>
    </dataValidation>
    <dataValidation type="whole" allowBlank="1" showInputMessage="1" showErrorMessage="1" sqref="G13" xr:uid="{00000000-0002-0000-0000-000001000000}">
      <formula1>1</formula1>
      <formula2>6</formula2>
    </dataValidation>
    <dataValidation type="whole" errorStyle="warning" allowBlank="1" showInputMessage="1" showErrorMessage="1" errorTitle="onjuiste vulling" error="Geheel getal tussen 0 en 6" sqref="P52:P54" xr:uid="{00000000-0002-0000-0000-000002000000}">
      <formula1>0</formula1>
      <formula2>6</formula2>
    </dataValidation>
  </dataValidations>
  <hyperlinks>
    <hyperlink ref="I64" r:id="rId1" xr:uid="{00000000-0004-0000-0000-000000000000}"/>
  </hyperlinks>
  <pageMargins left="0.25" right="0.25" top="0.75" bottom="0.75" header="0.3" footer="0.3"/>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2</xdr:col>
                    <xdr:colOff>47625</xdr:colOff>
                    <xdr:row>24</xdr:row>
                    <xdr:rowOff>9525</xdr:rowOff>
                  </from>
                  <to>
                    <xdr:col>2</xdr:col>
                    <xdr:colOff>276225</xdr:colOff>
                    <xdr:row>24</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47625</xdr:colOff>
                    <xdr:row>25</xdr:row>
                    <xdr:rowOff>9525</xdr:rowOff>
                  </from>
                  <to>
                    <xdr:col>2</xdr:col>
                    <xdr:colOff>276225</xdr:colOff>
                    <xdr:row>25</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57150</xdr:colOff>
                    <xdr:row>26</xdr:row>
                    <xdr:rowOff>38100</xdr:rowOff>
                  </from>
                  <to>
                    <xdr:col>2</xdr:col>
                    <xdr:colOff>285750</xdr:colOff>
                    <xdr:row>27</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47625</xdr:colOff>
                    <xdr:row>24</xdr:row>
                    <xdr:rowOff>9525</xdr:rowOff>
                  </from>
                  <to>
                    <xdr:col>13</xdr:col>
                    <xdr:colOff>9525</xdr:colOff>
                    <xdr:row>24</xdr:row>
                    <xdr:rowOff>228600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12</xdr:col>
                    <xdr:colOff>47625</xdr:colOff>
                    <xdr:row>25</xdr:row>
                    <xdr:rowOff>9525</xdr:rowOff>
                  </from>
                  <to>
                    <xdr:col>13</xdr:col>
                    <xdr:colOff>9525</xdr:colOff>
                    <xdr:row>25</xdr:row>
                    <xdr:rowOff>228600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12</xdr:col>
                    <xdr:colOff>57150</xdr:colOff>
                    <xdr:row>26</xdr:row>
                    <xdr:rowOff>38100</xdr:rowOff>
                  </from>
                  <to>
                    <xdr:col>13</xdr:col>
                    <xdr:colOff>19050</xdr:colOff>
                    <xdr:row>27</xdr:row>
                    <xdr:rowOff>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2</xdr:col>
                    <xdr:colOff>76200</xdr:colOff>
                    <xdr:row>32</xdr:row>
                    <xdr:rowOff>9525</xdr:rowOff>
                  </from>
                  <to>
                    <xdr:col>2</xdr:col>
                    <xdr:colOff>304800</xdr:colOff>
                    <xdr:row>33</xdr:row>
                    <xdr:rowOff>38100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12</xdr:col>
                    <xdr:colOff>47625</xdr:colOff>
                    <xdr:row>31</xdr:row>
                    <xdr:rowOff>180975</xdr:rowOff>
                  </from>
                  <to>
                    <xdr:col>13</xdr:col>
                    <xdr:colOff>9525</xdr:colOff>
                    <xdr:row>33</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2</xdr:col>
                    <xdr:colOff>57150</xdr:colOff>
                    <xdr:row>41</xdr:row>
                    <xdr:rowOff>38100</xdr:rowOff>
                  </from>
                  <to>
                    <xdr:col>2</xdr:col>
                    <xdr:colOff>285750</xdr:colOff>
                    <xdr:row>42</xdr:row>
                    <xdr:rowOff>66675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2</xdr:col>
                    <xdr:colOff>57150</xdr:colOff>
                    <xdr:row>43</xdr:row>
                    <xdr:rowOff>38100</xdr:rowOff>
                  </from>
                  <to>
                    <xdr:col>2</xdr:col>
                    <xdr:colOff>285750</xdr:colOff>
                    <xdr:row>44</xdr:row>
                    <xdr:rowOff>66675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xdr:col>
                    <xdr:colOff>57150</xdr:colOff>
                    <xdr:row>42</xdr:row>
                    <xdr:rowOff>19050</xdr:rowOff>
                  </from>
                  <to>
                    <xdr:col>2</xdr:col>
                    <xdr:colOff>285750</xdr:colOff>
                    <xdr:row>43</xdr:row>
                    <xdr:rowOff>47625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4</xdr:col>
                    <xdr:colOff>200025</xdr:colOff>
                    <xdr:row>34</xdr:row>
                    <xdr:rowOff>0</xdr:rowOff>
                  </from>
                  <to>
                    <xdr:col>5</xdr:col>
                    <xdr:colOff>161925</xdr:colOff>
                    <xdr:row>35</xdr:row>
                    <xdr:rowOff>28575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4</xdr:col>
                    <xdr:colOff>200025</xdr:colOff>
                    <xdr:row>34</xdr:row>
                    <xdr:rowOff>180975</xdr:rowOff>
                  </from>
                  <to>
                    <xdr:col>5</xdr:col>
                    <xdr:colOff>161925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Teksten!$M$4:$M$6</xm:f>
          </x14:formula1>
          <xm:sqref>G49:M49</xm:sqref>
        </x14:dataValidation>
        <x14:dataValidation type="list" allowBlank="1" showInputMessage="1" showErrorMessage="1" xr:uid="{00000000-0002-0000-0000-000004000000}">
          <x14:formula1>
            <xm:f>Teksten!$M$5:$M$8</xm:f>
          </x14:formula1>
          <xm:sqref>G50:M50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topLeftCell="A3" workbookViewId="0">
      <selection activeCell="E38" sqref="E38"/>
    </sheetView>
  </sheetViews>
  <sheetFormatPr defaultRowHeight="15" x14ac:dyDescent="0.25"/>
  <cols>
    <col min="1" max="1" width="21.5703125" customWidth="1"/>
    <col min="2" max="2" width="81.85546875" customWidth="1"/>
    <col min="3" max="3" width="34.85546875" customWidth="1"/>
    <col min="4" max="4" width="31.140625" customWidth="1"/>
    <col min="5" max="5" width="47.5703125" bestFit="1" customWidth="1"/>
    <col min="13" max="13" width="13.28515625" bestFit="1" customWidth="1"/>
    <col min="14" max="14" width="11.28515625" bestFit="1" customWidth="1"/>
    <col min="15" max="15" width="11.42578125" bestFit="1" customWidth="1"/>
    <col min="16" max="16" width="11.140625" bestFit="1" customWidth="1"/>
  </cols>
  <sheetData>
    <row r="1" spans="1:17" x14ac:dyDescent="0.25">
      <c r="A1" t="s">
        <v>5</v>
      </c>
      <c r="B1" t="s">
        <v>0</v>
      </c>
      <c r="C1" t="s">
        <v>65</v>
      </c>
      <c r="D1" t="s">
        <v>66</v>
      </c>
      <c r="E1" t="s">
        <v>67</v>
      </c>
      <c r="H1" t="s">
        <v>127</v>
      </c>
      <c r="I1" s="5"/>
      <c r="J1" s="5">
        <f>SUM(J2:J8)</f>
        <v>0</v>
      </c>
      <c r="M1" s="5" t="s">
        <v>51</v>
      </c>
      <c r="N1" s="5" t="s">
        <v>0</v>
      </c>
      <c r="O1" s="5" t="s">
        <v>1</v>
      </c>
      <c r="P1" s="5" t="s">
        <v>2</v>
      </c>
      <c r="Q1" s="5" t="s">
        <v>3</v>
      </c>
    </row>
    <row r="2" spans="1:17" x14ac:dyDescent="0.25">
      <c r="A2" t="s">
        <v>6</v>
      </c>
      <c r="B2" t="s">
        <v>7</v>
      </c>
      <c r="C2" t="s">
        <v>87</v>
      </c>
      <c r="D2" t="s">
        <v>86</v>
      </c>
      <c r="E2" t="s">
        <v>103</v>
      </c>
      <c r="H2" t="b">
        <v>0</v>
      </c>
      <c r="I2" s="5" t="s">
        <v>21</v>
      </c>
      <c r="J2" s="5">
        <f>IF(H2=TRUE,1,0)</f>
        <v>0</v>
      </c>
      <c r="M2" s="5" t="str">
        <f>HLOOKUP(Formulier!$D$2,$N$1:$Q$8,2,FALSE)</f>
        <v xml:space="preserve">Woensdag 24 </v>
      </c>
      <c r="N2" s="5" t="s">
        <v>211</v>
      </c>
      <c r="O2" s="5" t="s">
        <v>218</v>
      </c>
      <c r="P2" s="5" t="s">
        <v>223</v>
      </c>
      <c r="Q2" s="5" t="s">
        <v>231</v>
      </c>
    </row>
    <row r="3" spans="1:17" x14ac:dyDescent="0.25">
      <c r="A3" t="s">
        <v>4</v>
      </c>
      <c r="B3" t="s">
        <v>8</v>
      </c>
      <c r="C3" t="s">
        <v>9</v>
      </c>
      <c r="D3" t="s">
        <v>10</v>
      </c>
      <c r="E3" t="s">
        <v>11</v>
      </c>
      <c r="H3" t="b">
        <v>0</v>
      </c>
      <c r="I3" s="5" t="s">
        <v>25</v>
      </c>
      <c r="J3" s="5">
        <f t="shared" ref="J3:J7" si="0">IF(H3=TRUE,1,0)</f>
        <v>0</v>
      </c>
      <c r="M3" s="5" t="str">
        <f>HLOOKUP(Formulier!$D$2,$N$1:$Q$8,3,FALSE)</f>
        <v>Donderdag 25</v>
      </c>
      <c r="N3" s="5" t="s">
        <v>212</v>
      </c>
      <c r="O3" s="5" t="s">
        <v>219</v>
      </c>
      <c r="P3" s="5" t="s">
        <v>224</v>
      </c>
      <c r="Q3" s="5" t="s">
        <v>232</v>
      </c>
    </row>
    <row r="4" spans="1:17" x14ac:dyDescent="0.25">
      <c r="A4" t="s">
        <v>14</v>
      </c>
      <c r="B4" t="s">
        <v>12</v>
      </c>
      <c r="C4" t="s">
        <v>13</v>
      </c>
      <c r="D4" t="s">
        <v>88</v>
      </c>
      <c r="E4" t="s">
        <v>88</v>
      </c>
      <c r="H4" t="b">
        <v>0</v>
      </c>
      <c r="I4" s="5" t="s">
        <v>26</v>
      </c>
      <c r="J4" s="5">
        <f t="shared" si="0"/>
        <v>0</v>
      </c>
      <c r="M4" s="5" t="str">
        <f>HLOOKUP(Formulier!$D$2,$N$1:$Q$8,4,FALSE)</f>
        <v>Vrijdag 26 v.a. 12 uur</v>
      </c>
      <c r="N4" s="5" t="s">
        <v>213</v>
      </c>
      <c r="O4" s="5" t="s">
        <v>220</v>
      </c>
      <c r="P4" s="5" t="s">
        <v>225</v>
      </c>
      <c r="Q4" s="5" t="s">
        <v>233</v>
      </c>
    </row>
    <row r="5" spans="1:17" x14ac:dyDescent="0.25">
      <c r="A5" t="s">
        <v>15</v>
      </c>
      <c r="B5" t="s">
        <v>17</v>
      </c>
      <c r="C5" t="s">
        <v>18</v>
      </c>
      <c r="D5" t="s">
        <v>89</v>
      </c>
      <c r="E5" t="s">
        <v>104</v>
      </c>
      <c r="H5" t="b">
        <v>0</v>
      </c>
      <c r="I5" s="5" t="s">
        <v>22</v>
      </c>
      <c r="J5" s="5">
        <f t="shared" si="0"/>
        <v>0</v>
      </c>
      <c r="M5" s="5" t="str">
        <f>HLOOKUP(Formulier!$D$2,$N$1:$Q$8,5,FALSE)</f>
        <v>Zaterdag 27</v>
      </c>
      <c r="N5" s="5" t="s">
        <v>214</v>
      </c>
      <c r="O5" s="5" t="s">
        <v>209</v>
      </c>
      <c r="P5" s="5" t="s">
        <v>226</v>
      </c>
      <c r="Q5" s="5" t="s">
        <v>234</v>
      </c>
    </row>
    <row r="6" spans="1:17" x14ac:dyDescent="0.25">
      <c r="A6" t="s">
        <v>16</v>
      </c>
      <c r="B6" t="s">
        <v>19</v>
      </c>
      <c r="C6" t="s">
        <v>71</v>
      </c>
      <c r="D6" t="s">
        <v>19</v>
      </c>
      <c r="E6" t="s">
        <v>105</v>
      </c>
      <c r="H6" t="b">
        <v>0</v>
      </c>
      <c r="I6" s="5" t="s">
        <v>27</v>
      </c>
      <c r="J6" s="5">
        <f t="shared" si="0"/>
        <v>0</v>
      </c>
      <c r="M6" s="5" t="str">
        <f>HLOOKUP(Formulier!$D$2,$N$1:$Q$8,6,FALSE)</f>
        <v>Zondag 28</v>
      </c>
      <c r="N6" s="5" t="s">
        <v>207</v>
      </c>
      <c r="O6" s="5" t="s">
        <v>210</v>
      </c>
      <c r="P6" s="5" t="s">
        <v>227</v>
      </c>
      <c r="Q6" s="5" t="s">
        <v>236</v>
      </c>
    </row>
    <row r="7" spans="1:17" x14ac:dyDescent="0.25">
      <c r="A7" t="s">
        <v>82</v>
      </c>
      <c r="B7" t="s">
        <v>251</v>
      </c>
      <c r="C7" t="s">
        <v>252</v>
      </c>
      <c r="D7" t="s">
        <v>253</v>
      </c>
      <c r="E7" t="s">
        <v>254</v>
      </c>
      <c r="H7" t="b">
        <v>0</v>
      </c>
      <c r="I7" s="5" t="s">
        <v>23</v>
      </c>
      <c r="J7" s="5">
        <f t="shared" si="0"/>
        <v>0</v>
      </c>
      <c r="M7" s="5" t="str">
        <f>HLOOKUP(Formulier!$D$2,$N$1:$Q$8,7,FALSE)</f>
        <v>Maandag 29</v>
      </c>
      <c r="N7" s="5" t="s">
        <v>215</v>
      </c>
      <c r="O7" s="5" t="s">
        <v>208</v>
      </c>
      <c r="P7" s="5" t="s">
        <v>228</v>
      </c>
      <c r="Q7" s="5" t="s">
        <v>237</v>
      </c>
    </row>
    <row r="8" spans="1:17" x14ac:dyDescent="0.25">
      <c r="A8" t="s">
        <v>41</v>
      </c>
      <c r="B8" t="s">
        <v>134</v>
      </c>
      <c r="C8" t="s">
        <v>135</v>
      </c>
      <c r="D8" t="s">
        <v>136</v>
      </c>
      <c r="E8" t="s">
        <v>137</v>
      </c>
      <c r="I8" s="5"/>
      <c r="J8" s="5">
        <f>IF(H8=TRUE,1,0)</f>
        <v>0</v>
      </c>
      <c r="M8" s="5" t="str">
        <f>HLOOKUP(Formulier!$D$2,$N$1:$Q$8,8,FALSE)</f>
        <v>Dinsdag 30</v>
      </c>
      <c r="N8" s="5" t="s">
        <v>216</v>
      </c>
      <c r="O8" s="5" t="s">
        <v>221</v>
      </c>
      <c r="P8" s="5" t="s">
        <v>229</v>
      </c>
      <c r="Q8" s="5" t="s">
        <v>235</v>
      </c>
    </row>
    <row r="9" spans="1:17" x14ac:dyDescent="0.25">
      <c r="A9" t="s">
        <v>42</v>
      </c>
      <c r="B9" t="s">
        <v>24</v>
      </c>
      <c r="C9" t="s">
        <v>72</v>
      </c>
      <c r="D9" s="4" t="s">
        <v>90</v>
      </c>
      <c r="E9" t="s">
        <v>106</v>
      </c>
      <c r="M9" s="5" t="str">
        <f>HLOOKUP(Formulier!$D$2,$N$1:$Q$9,9,FALSE)</f>
        <v>Woensdag 31</v>
      </c>
      <c r="N9" s="5" t="s">
        <v>217</v>
      </c>
      <c r="O9" s="5" t="s">
        <v>222</v>
      </c>
      <c r="P9" s="5" t="s">
        <v>230</v>
      </c>
      <c r="Q9" s="5" t="s">
        <v>255</v>
      </c>
    </row>
    <row r="10" spans="1:17" x14ac:dyDescent="0.25">
      <c r="A10" t="s">
        <v>22</v>
      </c>
      <c r="B10" t="s">
        <v>69</v>
      </c>
      <c r="C10" t="s">
        <v>73</v>
      </c>
      <c r="D10" t="s">
        <v>69</v>
      </c>
      <c r="E10" t="s">
        <v>107</v>
      </c>
    </row>
    <row r="11" spans="1:17" x14ac:dyDescent="0.25">
      <c r="A11" t="s">
        <v>31</v>
      </c>
      <c r="B11" t="s">
        <v>68</v>
      </c>
      <c r="C11" t="s">
        <v>124</v>
      </c>
      <c r="D11" t="s">
        <v>91</v>
      </c>
      <c r="E11" t="s">
        <v>123</v>
      </c>
    </row>
    <row r="12" spans="1:17" x14ac:dyDescent="0.25">
      <c r="A12" t="s">
        <v>26</v>
      </c>
      <c r="B12" t="s">
        <v>259</v>
      </c>
      <c r="C12" t="s">
        <v>256</v>
      </c>
      <c r="D12" t="s">
        <v>257</v>
      </c>
      <c r="E12" t="s">
        <v>258</v>
      </c>
      <c r="H12" t="b">
        <v>0</v>
      </c>
      <c r="I12" s="5" t="s">
        <v>33</v>
      </c>
    </row>
    <row r="13" spans="1:17" x14ac:dyDescent="0.25">
      <c r="A13" t="s">
        <v>28</v>
      </c>
      <c r="B13" t="s">
        <v>128</v>
      </c>
      <c r="C13" t="s">
        <v>129</v>
      </c>
      <c r="D13" t="s">
        <v>130</v>
      </c>
      <c r="E13" t="s">
        <v>131</v>
      </c>
      <c r="H13" t="b">
        <v>0</v>
      </c>
      <c r="I13" s="5" t="s">
        <v>37</v>
      </c>
    </row>
    <row r="14" spans="1:17" x14ac:dyDescent="0.25">
      <c r="A14" t="s">
        <v>32</v>
      </c>
      <c r="B14" t="s">
        <v>38</v>
      </c>
      <c r="C14" t="s">
        <v>74</v>
      </c>
      <c r="D14" t="s">
        <v>92</v>
      </c>
      <c r="E14" t="s">
        <v>108</v>
      </c>
    </row>
    <row r="15" spans="1:17" x14ac:dyDescent="0.25">
      <c r="A15" t="s">
        <v>125</v>
      </c>
      <c r="B15" t="s">
        <v>34</v>
      </c>
      <c r="C15" t="s">
        <v>75</v>
      </c>
      <c r="D15" t="s">
        <v>93</v>
      </c>
      <c r="E15" t="s">
        <v>109</v>
      </c>
    </row>
    <row r="16" spans="1:17" x14ac:dyDescent="0.25">
      <c r="A16" t="s">
        <v>126</v>
      </c>
      <c r="B16" t="s">
        <v>33</v>
      </c>
      <c r="C16" t="s">
        <v>76</v>
      </c>
      <c r="D16" t="s">
        <v>94</v>
      </c>
      <c r="E16" t="s">
        <v>110</v>
      </c>
    </row>
    <row r="17" spans="1:10" x14ac:dyDescent="0.25">
      <c r="A17" s="1" t="s">
        <v>39</v>
      </c>
      <c r="B17" t="s">
        <v>40</v>
      </c>
      <c r="C17" t="s">
        <v>77</v>
      </c>
      <c r="D17" t="s">
        <v>95</v>
      </c>
      <c r="E17" t="s">
        <v>111</v>
      </c>
    </row>
    <row r="18" spans="1:10" x14ac:dyDescent="0.25">
      <c r="A18" s="1" t="s">
        <v>43</v>
      </c>
      <c r="B18" t="s">
        <v>48</v>
      </c>
      <c r="C18" t="s">
        <v>78</v>
      </c>
      <c r="D18" t="s">
        <v>96</v>
      </c>
      <c r="E18" t="s">
        <v>112</v>
      </c>
    </row>
    <row r="19" spans="1:10" x14ac:dyDescent="0.25">
      <c r="A19" s="1" t="s">
        <v>47</v>
      </c>
      <c r="B19" t="s">
        <v>47</v>
      </c>
      <c r="C19" t="s">
        <v>44</v>
      </c>
      <c r="D19" t="s">
        <v>97</v>
      </c>
      <c r="E19" t="s">
        <v>113</v>
      </c>
    </row>
    <row r="20" spans="1:10" x14ac:dyDescent="0.25">
      <c r="A20" s="1" t="s">
        <v>45</v>
      </c>
      <c r="B20" t="s">
        <v>179</v>
      </c>
      <c r="C20" t="s">
        <v>182</v>
      </c>
      <c r="D20" t="s">
        <v>181</v>
      </c>
      <c r="E20" t="s">
        <v>180</v>
      </c>
    </row>
    <row r="21" spans="1:10" x14ac:dyDescent="0.25">
      <c r="A21" s="1" t="s">
        <v>46</v>
      </c>
      <c r="B21" t="s">
        <v>70</v>
      </c>
      <c r="C21" t="s">
        <v>70</v>
      </c>
      <c r="D21" t="s">
        <v>98</v>
      </c>
      <c r="E21" t="s">
        <v>114</v>
      </c>
      <c r="I21" s="5"/>
      <c r="J21" s="5">
        <f>SUM(J22:J24)</f>
        <v>0</v>
      </c>
    </row>
    <row r="22" spans="1:10" x14ac:dyDescent="0.25">
      <c r="A22" t="s">
        <v>49</v>
      </c>
      <c r="B22" t="s">
        <v>50</v>
      </c>
      <c r="C22" t="s">
        <v>79</v>
      </c>
      <c r="D22" t="s">
        <v>99</v>
      </c>
      <c r="E22" t="s">
        <v>115</v>
      </c>
      <c r="H22" t="b">
        <v>0</v>
      </c>
      <c r="I22" s="5" t="s">
        <v>47</v>
      </c>
      <c r="J22" s="5">
        <f t="shared" ref="J22:J24" si="1">IF(H22=TRUE,1,0)</f>
        <v>0</v>
      </c>
    </row>
    <row r="23" spans="1:10" x14ac:dyDescent="0.25">
      <c r="A23" s="1" t="s">
        <v>59</v>
      </c>
      <c r="B23" t="s">
        <v>61</v>
      </c>
      <c r="C23" t="s">
        <v>80</v>
      </c>
      <c r="D23" t="s">
        <v>100</v>
      </c>
      <c r="E23" t="s">
        <v>116</v>
      </c>
      <c r="H23" t="b">
        <v>0</v>
      </c>
      <c r="I23" s="5" t="s">
        <v>45</v>
      </c>
      <c r="J23" s="5">
        <f t="shared" si="1"/>
        <v>0</v>
      </c>
    </row>
    <row r="24" spans="1:10" x14ac:dyDescent="0.25">
      <c r="A24" s="1" t="s">
        <v>60</v>
      </c>
      <c r="B24" t="s">
        <v>62</v>
      </c>
      <c r="C24" t="s">
        <v>81</v>
      </c>
      <c r="D24" t="s">
        <v>101</v>
      </c>
      <c r="E24" t="s">
        <v>117</v>
      </c>
      <c r="I24" s="5" t="s">
        <v>46</v>
      </c>
      <c r="J24" s="5">
        <f t="shared" si="1"/>
        <v>0</v>
      </c>
    </row>
    <row r="25" spans="1:10" x14ac:dyDescent="0.25">
      <c r="A25" s="1" t="s">
        <v>63</v>
      </c>
      <c r="B25" t="s">
        <v>119</v>
      </c>
      <c r="C25" t="s">
        <v>121</v>
      </c>
      <c r="D25" t="s">
        <v>122</v>
      </c>
      <c r="E25" t="s">
        <v>120</v>
      </c>
      <c r="I25" s="5"/>
      <c r="J25" s="5"/>
    </row>
    <row r="26" spans="1:10" x14ac:dyDescent="0.25">
      <c r="A26" s="1" t="s">
        <v>64</v>
      </c>
      <c r="B26" s="1" t="s">
        <v>206</v>
      </c>
      <c r="C26" t="s">
        <v>203</v>
      </c>
      <c r="D26" t="s">
        <v>204</v>
      </c>
      <c r="E26" t="s">
        <v>205</v>
      </c>
    </row>
    <row r="27" spans="1:10" x14ac:dyDescent="0.25">
      <c r="A27" s="2" t="s">
        <v>83</v>
      </c>
      <c r="B27" s="1" t="s">
        <v>84</v>
      </c>
      <c r="C27" t="s">
        <v>85</v>
      </c>
      <c r="D27" t="s">
        <v>102</v>
      </c>
      <c r="E27" t="s">
        <v>118</v>
      </c>
    </row>
    <row r="28" spans="1:10" x14ac:dyDescent="0.25">
      <c r="A28" s="6" t="s">
        <v>143</v>
      </c>
      <c r="B28" s="1" t="s">
        <v>145</v>
      </c>
      <c r="C28" s="1" t="s">
        <v>145</v>
      </c>
      <c r="D28" s="1" t="s">
        <v>145</v>
      </c>
      <c r="E28" s="1" t="s">
        <v>145</v>
      </c>
      <c r="H28" t="b">
        <v>0</v>
      </c>
      <c r="I28" t="s">
        <v>132</v>
      </c>
    </row>
    <row r="29" spans="1:10" x14ac:dyDescent="0.25">
      <c r="A29" s="6" t="s">
        <v>144</v>
      </c>
      <c r="B29" s="1" t="s">
        <v>146</v>
      </c>
      <c r="C29" s="1" t="s">
        <v>149</v>
      </c>
      <c r="D29" s="4" t="s">
        <v>148</v>
      </c>
      <c r="E29" s="1" t="s">
        <v>147</v>
      </c>
      <c r="H29" t="b">
        <v>0</v>
      </c>
      <c r="I29" t="s">
        <v>178</v>
      </c>
    </row>
    <row r="30" spans="1:10" x14ac:dyDescent="0.25">
      <c r="A30" s="6" t="s">
        <v>138</v>
      </c>
      <c r="B30" s="1" t="s">
        <v>150</v>
      </c>
      <c r="C30" s="1" t="s">
        <v>160</v>
      </c>
      <c r="D30" s="1" t="s">
        <v>155</v>
      </c>
      <c r="E30" s="1" t="s">
        <v>165</v>
      </c>
    </row>
    <row r="31" spans="1:10" x14ac:dyDescent="0.25">
      <c r="A31" s="6" t="s">
        <v>139</v>
      </c>
      <c r="B31" s="1" t="s">
        <v>151</v>
      </c>
      <c r="C31" s="1" t="s">
        <v>161</v>
      </c>
      <c r="D31" s="1" t="s">
        <v>156</v>
      </c>
      <c r="E31" s="1" t="s">
        <v>166</v>
      </c>
    </row>
    <row r="32" spans="1:10" x14ac:dyDescent="0.25">
      <c r="A32" s="6" t="s">
        <v>140</v>
      </c>
      <c r="B32" s="1" t="s">
        <v>152</v>
      </c>
      <c r="C32" s="1" t="s">
        <v>162</v>
      </c>
      <c r="D32" s="1" t="s">
        <v>157</v>
      </c>
      <c r="E32" s="1" t="s">
        <v>167</v>
      </c>
    </row>
    <row r="33" spans="1:5" x14ac:dyDescent="0.25">
      <c r="A33" s="6" t="s">
        <v>141</v>
      </c>
      <c r="B33" s="1" t="s">
        <v>153</v>
      </c>
      <c r="C33" s="1" t="s">
        <v>163</v>
      </c>
      <c r="D33" s="1" t="s">
        <v>158</v>
      </c>
      <c r="E33" s="1" t="s">
        <v>168</v>
      </c>
    </row>
    <row r="34" spans="1:5" x14ac:dyDescent="0.25">
      <c r="A34" s="6" t="s">
        <v>142</v>
      </c>
      <c r="B34" s="1" t="s">
        <v>154</v>
      </c>
      <c r="C34" s="1" t="s">
        <v>164</v>
      </c>
      <c r="D34" s="1" t="s">
        <v>159</v>
      </c>
      <c r="E34" s="1" t="s">
        <v>169</v>
      </c>
    </row>
    <row r="35" spans="1:5" x14ac:dyDescent="0.25">
      <c r="A35" s="6" t="s">
        <v>132</v>
      </c>
      <c r="B35" s="1" t="s">
        <v>170</v>
      </c>
      <c r="C35" s="1" t="s">
        <v>174</v>
      </c>
      <c r="D35" s="1" t="s">
        <v>177</v>
      </c>
      <c r="E35" s="1" t="s">
        <v>171</v>
      </c>
    </row>
    <row r="36" spans="1:5" x14ac:dyDescent="0.25">
      <c r="A36" s="6" t="s">
        <v>133</v>
      </c>
      <c r="B36" s="1" t="s">
        <v>172</v>
      </c>
      <c r="C36" s="1" t="s">
        <v>175</v>
      </c>
      <c r="D36" s="1" t="s">
        <v>176</v>
      </c>
      <c r="E36" s="1" t="s">
        <v>173</v>
      </c>
    </row>
    <row r="37" spans="1:5" x14ac:dyDescent="0.25">
      <c r="A37" s="6" t="s">
        <v>184</v>
      </c>
      <c r="B37" s="1" t="s">
        <v>260</v>
      </c>
      <c r="C37" s="1" t="s">
        <v>261</v>
      </c>
      <c r="D37" s="1" t="s">
        <v>262</v>
      </c>
      <c r="E37" s="1" t="s">
        <v>263</v>
      </c>
    </row>
    <row r="38" spans="1:5" x14ac:dyDescent="0.25">
      <c r="A38" s="6" t="s">
        <v>185</v>
      </c>
      <c r="B38" s="1" t="s">
        <v>187</v>
      </c>
      <c r="C38" s="1" t="s">
        <v>189</v>
      </c>
      <c r="D38" s="1" t="s">
        <v>191</v>
      </c>
      <c r="E38" s="1" t="s">
        <v>192</v>
      </c>
    </row>
    <row r="39" spans="1:5" x14ac:dyDescent="0.25">
      <c r="A39" s="6" t="s">
        <v>186</v>
      </c>
      <c r="B39" s="1" t="s">
        <v>188</v>
      </c>
      <c r="C39" s="1" t="s">
        <v>190</v>
      </c>
      <c r="D39" s="1" t="s">
        <v>193</v>
      </c>
      <c r="E39" s="1" t="s">
        <v>194</v>
      </c>
    </row>
    <row r="40" spans="1:5" x14ac:dyDescent="0.25">
      <c r="A40" s="6" t="s">
        <v>196</v>
      </c>
      <c r="B40" s="1" t="s">
        <v>197</v>
      </c>
      <c r="C40" s="1" t="s">
        <v>200</v>
      </c>
      <c r="D40" s="1" t="s">
        <v>199</v>
      </c>
      <c r="E40" s="1" t="s">
        <v>198</v>
      </c>
    </row>
    <row r="41" spans="1:5" x14ac:dyDescent="0.25">
      <c r="A41" s="1"/>
      <c r="B41" s="1"/>
    </row>
    <row r="42" spans="1:5" x14ac:dyDescent="0.25">
      <c r="A42" s="1"/>
      <c r="B42" s="5" t="s">
        <v>0</v>
      </c>
      <c r="C42" s="5" t="s">
        <v>1</v>
      </c>
      <c r="D42" s="5" t="s">
        <v>2</v>
      </c>
      <c r="E42" s="5" t="s">
        <v>3</v>
      </c>
    </row>
    <row r="43" spans="1:5" ht="45" x14ac:dyDescent="0.25">
      <c r="A43" s="1"/>
      <c r="B43" t="s">
        <v>239</v>
      </c>
      <c r="C43" s="19" t="s">
        <v>241</v>
      </c>
      <c r="D43" t="s">
        <v>242</v>
      </c>
      <c r="E43" t="s">
        <v>240</v>
      </c>
    </row>
    <row r="44" spans="1:5" ht="165" x14ac:dyDescent="0.25">
      <c r="A44" s="1"/>
      <c r="B44" s="20" t="s">
        <v>247</v>
      </c>
      <c r="C44" s="20" t="s">
        <v>248</v>
      </c>
      <c r="D44" s="20" t="s">
        <v>249</v>
      </c>
      <c r="E44" s="20" t="s">
        <v>250</v>
      </c>
    </row>
    <row r="45" spans="1:5" x14ac:dyDescent="0.25">
      <c r="A45" s="1"/>
      <c r="B45" s="21" t="s">
        <v>243</v>
      </c>
      <c r="C45" s="22" t="s">
        <v>202</v>
      </c>
      <c r="D45" s="22" t="s">
        <v>202</v>
      </c>
      <c r="E45" s="22" t="s">
        <v>202</v>
      </c>
    </row>
    <row r="46" spans="1:5" ht="409.5" x14ac:dyDescent="0.25">
      <c r="A46" s="1"/>
      <c r="B46" s="18" t="s">
        <v>244</v>
      </c>
      <c r="C46" s="19" t="s">
        <v>246</v>
      </c>
      <c r="D46" s="19" t="s">
        <v>245</v>
      </c>
      <c r="E46" s="19" t="s">
        <v>238</v>
      </c>
    </row>
    <row r="47" spans="1:5" x14ac:dyDescent="0.25">
      <c r="A47" s="1"/>
      <c r="B47" s="1"/>
    </row>
    <row r="48" spans="1:5" x14ac:dyDescent="0.25">
      <c r="A48" s="1"/>
      <c r="B48" s="1"/>
    </row>
    <row r="49" spans="1:2" x14ac:dyDescent="0.25">
      <c r="A49" s="1"/>
      <c r="B49" s="3"/>
    </row>
    <row r="50" spans="1:2" x14ac:dyDescent="0.25">
      <c r="A50" s="1"/>
      <c r="B50" s="1"/>
    </row>
    <row r="51" spans="1:2" x14ac:dyDescent="0.25">
      <c r="A51" s="1"/>
      <c r="B51" s="1"/>
    </row>
  </sheetData>
  <hyperlinks>
    <hyperlink ref="B45" r:id="rId1" xr:uid="{00000000-0004-0000-0100-000000000000}"/>
    <hyperlink ref="C45" r:id="rId2" xr:uid="{00000000-0004-0000-0100-000001000000}"/>
    <hyperlink ref="D45:E45" r:id="rId3" display="info@stoomgroepwest.nl"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38"/>
  <sheetViews>
    <sheetView workbookViewId="0">
      <selection sqref="A1:P1"/>
    </sheetView>
  </sheetViews>
  <sheetFormatPr defaultRowHeight="15" x14ac:dyDescent="0.25"/>
  <cols>
    <col min="1" max="1" width="17" style="7" bestFit="1" customWidth="1"/>
    <col min="2" max="16" width="9.140625" style="7"/>
    <col min="17" max="29" width="9.140625" style="23"/>
    <col min="30" max="16384" width="9.140625" style="7"/>
  </cols>
  <sheetData>
    <row r="1" spans="1:16" ht="60" customHeight="1" x14ac:dyDescent="0.25">
      <c r="A1" s="53" t="str">
        <f>HLOOKUP(Formulier!$D$2,Teksten!$B$42:$E$47,2,FALSE)</f>
        <v>Veiligheidseisen voor Gastmaterieel en Gastrijders (ivm verscherpte regulering door NVWA)</v>
      </c>
      <c r="B1" s="53"/>
      <c r="C1" s="53"/>
      <c r="D1" s="53"/>
      <c r="E1" s="53"/>
      <c r="F1" s="53"/>
      <c r="G1" s="53"/>
      <c r="H1" s="53"/>
      <c r="I1" s="53"/>
      <c r="J1" s="53"/>
      <c r="K1" s="53"/>
      <c r="L1" s="53"/>
      <c r="M1" s="53"/>
      <c r="N1" s="53"/>
      <c r="O1" s="53"/>
      <c r="P1" s="53"/>
    </row>
    <row r="2" spans="1:16" ht="40.5" customHeight="1" x14ac:dyDescent="0.25">
      <c r="A2" s="50" t="str">
        <f>HLOOKUP(Formulier!$D$2,Teksten!$B$42:$E$47,3,FALSE)</f>
        <v>Onderstaand een beknopte samenvatting van de gestelde eisen en regels. Inhoudelijke basis waarop de samenvatting gemaakt is
zijn opgenomen vanaf de volgende pagina’s. Het volledige  document met alle reglementen en voorschriften vindt u op onze site:</v>
      </c>
      <c r="B2" s="51"/>
      <c r="C2" s="51"/>
      <c r="D2" s="51"/>
      <c r="E2" s="51"/>
      <c r="F2" s="51"/>
      <c r="G2" s="51"/>
      <c r="H2" s="51"/>
      <c r="I2" s="51"/>
      <c r="J2" s="51"/>
      <c r="K2" s="51"/>
      <c r="L2" s="51"/>
      <c r="M2" s="51"/>
      <c r="N2" s="51"/>
      <c r="O2" s="51"/>
      <c r="P2" s="51"/>
    </row>
    <row r="3" spans="1:16" ht="13.5" customHeight="1" x14ac:dyDescent="0.25">
      <c r="A3" s="52" t="str">
        <f>HLOOKUP(Formulier!$D$2,Teksten!$B$42:$E$47,4,FALSE)</f>
        <v>https://www.stoomgroepwest.nl/stoomdagen</v>
      </c>
      <c r="B3" s="52"/>
      <c r="C3" s="52"/>
      <c r="D3" s="52"/>
      <c r="E3" s="52"/>
      <c r="F3" s="52"/>
      <c r="G3" s="52"/>
      <c r="H3" s="52"/>
      <c r="I3" s="52"/>
      <c r="J3" s="52"/>
      <c r="K3" s="52"/>
      <c r="L3" s="52"/>
      <c r="M3" s="52"/>
      <c r="N3" s="52"/>
      <c r="O3" s="52"/>
      <c r="P3" s="52"/>
    </row>
    <row r="4" spans="1:16" x14ac:dyDescent="0.25">
      <c r="A4" s="49" t="str">
        <f>HLOOKUP(Formulier!$D$2,Teksten!$B$42:$E$47,5,FALSE)</f>
        <v>1.1. Locomotieven
1.1.1. Locomotieven mogen maximaal 400kg/m of 250kg aslast per as het spoor &amp; infra belasten.
1.1.2. Maximum dienstsnelheid op het spoor is 10km/h.
1.1.3. Locomotieven moeten:
1.1.3.1. gebouwd zijn om veiligheid en betrouwbaarheid te bieden tijdens het gebruik;
1.1.3.2. voorzien zijn van een systeem om een hoorbare waarschuwing te geven bij nadering;
1.1.3.3. voorzien zijn van een systeem om de veiligheid te waarborgen wanneer de locomotief onbeheerd of gestald wordt
achtergelaten (veiligheidsinstructies);
1.1.3.4. in gebruik onder toezicht blijven en niet onbeheerd worden achtergelaten of onder veilige omstandigheden terzijde
worden gesteld (veiligheidsinstructies).
1.1.3.5. bij zichtbare breuken, loslatende verbindingen of delaminatie op cruciale plekken in de constructie wordt het voertuig
gerepareerd of buiten dienst gesteld, ongeacht het type voertuig;
1.1.3.6. voorzien zijn van een losbreekbeveiliging tussen zitwagen en locomotief, in de vorm van een extra verbinding mocht
de normaal gangbare verbinding falen. Indien er geen doorgaand remsysteem is tussen rijtuigen en locomotief, is een
dubbele koppeling vereist.
1.1.4. Krachtvoertuigen zoals elektrische locomotieven, diesellocomotieven of benzinelocomotieven dienen in het elektrische
systeem dienen voorzien te zijn van veilige spanning (spanningen lager dan 50 V AC en/of 120 V DC, daarboven een NEN
3140 of NEN 1010 keuring aantoonbaar, waarbij een keuring door een kennisdrager (zie paragraaf 3.5). Elektrische
installaties dienen zo te zijn gebouwd en afgezekerd dat geen gevaar bestaat voor brand en/of brandverwondingen in
geval van kortsluiting. Knoppen en schakelaars dienen gelabeld te zijn voor welke functie deze vervullen.
1.1.5. Radiografische besturing: zie paragraaf 4.7 voor aanvullende regels omtrent radiobediening van krachtvoertuigen.
1.1.6. Stoomlocomotieven: ketelboeken c.q. keuringsdocumentatie van (periodieke) inspectie dient aanwezig te zijn voordat het
krachtvoertuig de spoorbanen betreed. Deze documentatie dient ter inzage aangeleverd te worden. Indien de geldigheid
van de documentatie in twijfel wordt getrokken of ongeldig is mag het krachtvoertuig de spoorbanen niet betreden.
1.2. Machinisten
1.2.1. Machinisten die geen wegbekendheid van de spoorbanen hebben, zijn verplicht dit te melden bij een bestuurslid of een
door het bestuur gemachtigde kennisdrager, zodat zij van instructie en informatie kunnen worden voorzien.
1.2.2. Machinisten die het seinregelement niet kennen, zijn verplicht dit te melden bij een bestuurslid of een door het bestuur
gemachtigde kennisdrager, zodat zij van instructie en informatie kunnen worden voorzien.
1.2.3. Machinisten op de parkbaan zijn 18+, waarbij een conducteur meerijdt als deze niet in een colonne meerijden.
1.2.4. Onder 16 jaar mag niet gereden worden met passagiers zonder begeleider. Met begeleider dient deze in te kunnen grijpen
bij de bediening, of de noodstop te kunnen bedienen (Bron: NVWA).
1.3. Rijtuigen
1.3.1. Rijtuigen dienen te voldoen aan het gestelde remcriterium van 4m bij 8km/h in paragraaf 3.8.
1.3.2. Rijtuigen dienen te voldoen aan de stabiliteitseis in paragraaf 3.6.
1.3.3. Mogen niet breder zijn dan het parkbaan materieel i.v.m. het SWZ PVR (dit PVR is 40mm breder dan het standaard PVR).
1.4. Gestelde eisen aan alle voertuigen (uitgezonderd goederenwagens)
1.4.1. Instructieblad met bedieningsvoorschriften, voor o.a. opstarten, bedienen en afwerken na gebruik
(minimaal benodigd om bevoegdheid machinist aantoonbaar te maken);
1.4.2. Documentatie of instructieblad waarin te inspecteren systemen, specifieke handelingen en/of aandachtspunten staan
vermeld.(veiligheidsinstructies voor ondersteunend/bedienend personeel van de Stoomgroep West, bijvoorbeeld voor
verplaatsen);
1.4.3. Rapportage dat deze veilig voor gebruik is, gecontroleerd door een kennisdrager, met een logboek waarin
reparatiewerkzaamheden of vervanging van componenten/onderdelen wordt gedocumenteerd (onderhoud historie);
Voor een logboek volstaat een A4, A5 schriftje of notitie boekje, de nadruk ligt op dat de staat van onderhoud aantoonbaar is en deze
met o.a. inspecties actief wordt bijgehouden.
1.4.4. Relevante inspectie en/of keuringsdocumentatie, anders dan ketelboeken of keuringsformulier(en) van andere
vereniging(en). Boven veilige spanning 50V AC en/of 120V DC: NEN 1010 of NEN 3140 aantoonbaar;
1.4.5. Documentatie/logboeken van onderhoud en inspecties conform paragraaf 3.1.1.;
1.4.6. Materieel mag de spoorbanen niet betreden tijdens openingstijden voor publiek als deze niet goedgekeurd zijn na de
materieelinspectie.</v>
      </c>
      <c r="B4" s="49"/>
      <c r="C4" s="49"/>
      <c r="D4" s="49"/>
      <c r="E4" s="49"/>
      <c r="F4" s="49"/>
      <c r="G4" s="49"/>
      <c r="H4" s="49"/>
      <c r="I4" s="49"/>
      <c r="J4" s="49"/>
      <c r="K4" s="49"/>
      <c r="L4" s="49"/>
      <c r="M4" s="49"/>
      <c r="N4" s="49"/>
      <c r="O4" s="49"/>
      <c r="P4" s="49"/>
    </row>
    <row r="5" spans="1:16" x14ac:dyDescent="0.25">
      <c r="A5" s="49"/>
      <c r="B5" s="49"/>
      <c r="C5" s="49"/>
      <c r="D5" s="49"/>
      <c r="E5" s="49"/>
      <c r="F5" s="49"/>
      <c r="G5" s="49"/>
      <c r="H5" s="49"/>
      <c r="I5" s="49"/>
      <c r="J5" s="49"/>
      <c r="K5" s="49"/>
      <c r="L5" s="49"/>
      <c r="M5" s="49"/>
      <c r="N5" s="49"/>
      <c r="O5" s="49"/>
      <c r="P5" s="49"/>
    </row>
    <row r="6" spans="1:16" x14ac:dyDescent="0.25">
      <c r="A6" s="49"/>
      <c r="B6" s="49"/>
      <c r="C6" s="49"/>
      <c r="D6" s="49"/>
      <c r="E6" s="49"/>
      <c r="F6" s="49"/>
      <c r="G6" s="49"/>
      <c r="H6" s="49"/>
      <c r="I6" s="49"/>
      <c r="J6" s="49"/>
      <c r="K6" s="49"/>
      <c r="L6" s="49"/>
      <c r="M6" s="49"/>
      <c r="N6" s="49"/>
      <c r="O6" s="49"/>
      <c r="P6" s="49"/>
    </row>
    <row r="7" spans="1:16" x14ac:dyDescent="0.25">
      <c r="A7" s="49"/>
      <c r="B7" s="49"/>
      <c r="C7" s="49"/>
      <c r="D7" s="49"/>
      <c r="E7" s="49"/>
      <c r="F7" s="49"/>
      <c r="G7" s="49"/>
      <c r="H7" s="49"/>
      <c r="I7" s="49"/>
      <c r="J7" s="49"/>
      <c r="K7" s="49"/>
      <c r="L7" s="49"/>
      <c r="M7" s="49"/>
      <c r="N7" s="49"/>
      <c r="O7" s="49"/>
      <c r="P7" s="49"/>
    </row>
    <row r="8" spans="1:16" x14ac:dyDescent="0.25">
      <c r="A8" s="49"/>
      <c r="B8" s="49"/>
      <c r="C8" s="49"/>
      <c r="D8" s="49"/>
      <c r="E8" s="49"/>
      <c r="F8" s="49"/>
      <c r="G8" s="49"/>
      <c r="H8" s="49"/>
      <c r="I8" s="49"/>
      <c r="J8" s="49"/>
      <c r="K8" s="49"/>
      <c r="L8" s="49"/>
      <c r="M8" s="49"/>
      <c r="N8" s="49"/>
      <c r="O8" s="49"/>
      <c r="P8" s="49"/>
    </row>
    <row r="9" spans="1:16" x14ac:dyDescent="0.25">
      <c r="A9" s="49"/>
      <c r="B9" s="49"/>
      <c r="C9" s="49"/>
      <c r="D9" s="49"/>
      <c r="E9" s="49"/>
      <c r="F9" s="49"/>
      <c r="G9" s="49"/>
      <c r="H9" s="49"/>
      <c r="I9" s="49"/>
      <c r="J9" s="49"/>
      <c r="K9" s="49"/>
      <c r="L9" s="49"/>
      <c r="M9" s="49"/>
      <c r="N9" s="49"/>
      <c r="O9" s="49"/>
      <c r="P9" s="49"/>
    </row>
    <row r="10" spans="1:16" x14ac:dyDescent="0.25">
      <c r="A10" s="49"/>
      <c r="B10" s="49"/>
      <c r="C10" s="49"/>
      <c r="D10" s="49"/>
      <c r="E10" s="49"/>
      <c r="F10" s="49"/>
      <c r="G10" s="49"/>
      <c r="H10" s="49"/>
      <c r="I10" s="49"/>
      <c r="J10" s="49"/>
      <c r="K10" s="49"/>
      <c r="L10" s="49"/>
      <c r="M10" s="49"/>
      <c r="N10" s="49"/>
      <c r="O10" s="49"/>
      <c r="P10" s="49"/>
    </row>
    <row r="11" spans="1:16" x14ac:dyDescent="0.25">
      <c r="A11" s="49"/>
      <c r="B11" s="49"/>
      <c r="C11" s="49"/>
      <c r="D11" s="49"/>
      <c r="E11" s="49"/>
      <c r="F11" s="49"/>
      <c r="G11" s="49"/>
      <c r="H11" s="49"/>
      <c r="I11" s="49"/>
      <c r="J11" s="49"/>
      <c r="K11" s="49"/>
      <c r="L11" s="49"/>
      <c r="M11" s="49"/>
      <c r="N11" s="49"/>
      <c r="O11" s="49"/>
      <c r="P11" s="49"/>
    </row>
    <row r="12" spans="1:16" x14ac:dyDescent="0.25">
      <c r="A12" s="49"/>
      <c r="B12" s="49"/>
      <c r="C12" s="49"/>
      <c r="D12" s="49"/>
      <c r="E12" s="49"/>
      <c r="F12" s="49"/>
      <c r="G12" s="49"/>
      <c r="H12" s="49"/>
      <c r="I12" s="49"/>
      <c r="J12" s="49"/>
      <c r="K12" s="49"/>
      <c r="L12" s="49"/>
      <c r="M12" s="49"/>
      <c r="N12" s="49"/>
      <c r="O12" s="49"/>
      <c r="P12" s="49"/>
    </row>
    <row r="13" spans="1:16" x14ac:dyDescent="0.25">
      <c r="A13" s="49"/>
      <c r="B13" s="49"/>
      <c r="C13" s="49"/>
      <c r="D13" s="49"/>
      <c r="E13" s="49"/>
      <c r="F13" s="49"/>
      <c r="G13" s="49"/>
      <c r="H13" s="49"/>
      <c r="I13" s="49"/>
      <c r="J13" s="49"/>
      <c r="K13" s="49"/>
      <c r="L13" s="49"/>
      <c r="M13" s="49"/>
      <c r="N13" s="49"/>
      <c r="O13" s="49"/>
      <c r="P13" s="49"/>
    </row>
    <row r="14" spans="1:16" x14ac:dyDescent="0.25">
      <c r="A14" s="49"/>
      <c r="B14" s="49"/>
      <c r="C14" s="49"/>
      <c r="D14" s="49"/>
      <c r="E14" s="49"/>
      <c r="F14" s="49"/>
      <c r="G14" s="49"/>
      <c r="H14" s="49"/>
      <c r="I14" s="49"/>
      <c r="J14" s="49"/>
      <c r="K14" s="49"/>
      <c r="L14" s="49"/>
      <c r="M14" s="49"/>
      <c r="N14" s="49"/>
      <c r="O14" s="49"/>
      <c r="P14" s="49"/>
    </row>
    <row r="15" spans="1:16" x14ac:dyDescent="0.25">
      <c r="A15" s="49"/>
      <c r="B15" s="49"/>
      <c r="C15" s="49"/>
      <c r="D15" s="49"/>
      <c r="E15" s="49"/>
      <c r="F15" s="49"/>
      <c r="G15" s="49"/>
      <c r="H15" s="49"/>
      <c r="I15" s="49"/>
      <c r="J15" s="49"/>
      <c r="K15" s="49"/>
      <c r="L15" s="49"/>
      <c r="M15" s="49"/>
      <c r="N15" s="49"/>
      <c r="O15" s="49"/>
      <c r="P15" s="49"/>
    </row>
    <row r="16" spans="1:16" x14ac:dyDescent="0.25">
      <c r="A16" s="49"/>
      <c r="B16" s="49"/>
      <c r="C16" s="49"/>
      <c r="D16" s="49"/>
      <c r="E16" s="49"/>
      <c r="F16" s="49"/>
      <c r="G16" s="49"/>
      <c r="H16" s="49"/>
      <c r="I16" s="49"/>
      <c r="J16" s="49"/>
      <c r="K16" s="49"/>
      <c r="L16" s="49"/>
      <c r="M16" s="49"/>
      <c r="N16" s="49"/>
      <c r="O16" s="49"/>
      <c r="P16" s="49"/>
    </row>
    <row r="17" spans="1:16" x14ac:dyDescent="0.25">
      <c r="A17" s="49"/>
      <c r="B17" s="49"/>
      <c r="C17" s="49"/>
      <c r="D17" s="49"/>
      <c r="E17" s="49"/>
      <c r="F17" s="49"/>
      <c r="G17" s="49"/>
      <c r="H17" s="49"/>
      <c r="I17" s="49"/>
      <c r="J17" s="49"/>
      <c r="K17" s="49"/>
      <c r="L17" s="49"/>
      <c r="M17" s="49"/>
      <c r="N17" s="49"/>
      <c r="O17" s="49"/>
      <c r="P17" s="49"/>
    </row>
    <row r="18" spans="1:16" x14ac:dyDescent="0.25">
      <c r="A18" s="49"/>
      <c r="B18" s="49"/>
      <c r="C18" s="49"/>
      <c r="D18" s="49"/>
      <c r="E18" s="49"/>
      <c r="F18" s="49"/>
      <c r="G18" s="49"/>
      <c r="H18" s="49"/>
      <c r="I18" s="49"/>
      <c r="J18" s="49"/>
      <c r="K18" s="49"/>
      <c r="L18" s="49"/>
      <c r="M18" s="49"/>
      <c r="N18" s="49"/>
      <c r="O18" s="49"/>
      <c r="P18" s="49"/>
    </row>
    <row r="19" spans="1:16" x14ac:dyDescent="0.25">
      <c r="A19" s="49"/>
      <c r="B19" s="49"/>
      <c r="C19" s="49"/>
      <c r="D19" s="49"/>
      <c r="E19" s="49"/>
      <c r="F19" s="49"/>
      <c r="G19" s="49"/>
      <c r="H19" s="49"/>
      <c r="I19" s="49"/>
      <c r="J19" s="49"/>
      <c r="K19" s="49"/>
      <c r="L19" s="49"/>
      <c r="M19" s="49"/>
      <c r="N19" s="49"/>
      <c r="O19" s="49"/>
      <c r="P19" s="49"/>
    </row>
    <row r="20" spans="1:16" x14ac:dyDescent="0.25">
      <c r="A20" s="49"/>
      <c r="B20" s="49"/>
      <c r="C20" s="49"/>
      <c r="D20" s="49"/>
      <c r="E20" s="49"/>
      <c r="F20" s="49"/>
      <c r="G20" s="49"/>
      <c r="H20" s="49"/>
      <c r="I20" s="49"/>
      <c r="J20" s="49"/>
      <c r="K20" s="49"/>
      <c r="L20" s="49"/>
      <c r="M20" s="49"/>
      <c r="N20" s="49"/>
      <c r="O20" s="49"/>
      <c r="P20" s="49"/>
    </row>
    <row r="21" spans="1:16" x14ac:dyDescent="0.25">
      <c r="A21" s="49"/>
      <c r="B21" s="49"/>
      <c r="C21" s="49"/>
      <c r="D21" s="49"/>
      <c r="E21" s="49"/>
      <c r="F21" s="49"/>
      <c r="G21" s="49"/>
      <c r="H21" s="49"/>
      <c r="I21" s="49"/>
      <c r="J21" s="49"/>
      <c r="K21" s="49"/>
      <c r="L21" s="49"/>
      <c r="M21" s="49"/>
      <c r="N21" s="49"/>
      <c r="O21" s="49"/>
      <c r="P21" s="49"/>
    </row>
    <row r="22" spans="1:16" x14ac:dyDescent="0.25">
      <c r="A22" s="49"/>
      <c r="B22" s="49"/>
      <c r="C22" s="49"/>
      <c r="D22" s="49"/>
      <c r="E22" s="49"/>
      <c r="F22" s="49"/>
      <c r="G22" s="49"/>
      <c r="H22" s="49"/>
      <c r="I22" s="49"/>
      <c r="J22" s="49"/>
      <c r="K22" s="49"/>
      <c r="L22" s="49"/>
      <c r="M22" s="49"/>
      <c r="N22" s="49"/>
      <c r="O22" s="49"/>
      <c r="P22" s="49"/>
    </row>
    <row r="23" spans="1:16" x14ac:dyDescent="0.25">
      <c r="A23" s="49"/>
      <c r="B23" s="49"/>
      <c r="C23" s="49"/>
      <c r="D23" s="49"/>
      <c r="E23" s="49"/>
      <c r="F23" s="49"/>
      <c r="G23" s="49"/>
      <c r="H23" s="49"/>
      <c r="I23" s="49"/>
      <c r="J23" s="49"/>
      <c r="K23" s="49"/>
      <c r="L23" s="49"/>
      <c r="M23" s="49"/>
      <c r="N23" s="49"/>
      <c r="O23" s="49"/>
      <c r="P23" s="49"/>
    </row>
    <row r="24" spans="1:16" x14ac:dyDescent="0.25">
      <c r="A24" s="49"/>
      <c r="B24" s="49"/>
      <c r="C24" s="49"/>
      <c r="D24" s="49"/>
      <c r="E24" s="49"/>
      <c r="F24" s="49"/>
      <c r="G24" s="49"/>
      <c r="H24" s="49"/>
      <c r="I24" s="49"/>
      <c r="J24" s="49"/>
      <c r="K24" s="49"/>
      <c r="L24" s="49"/>
      <c r="M24" s="49"/>
      <c r="N24" s="49"/>
      <c r="O24" s="49"/>
      <c r="P24" s="49"/>
    </row>
    <row r="25" spans="1:16" x14ac:dyDescent="0.25">
      <c r="A25" s="49"/>
      <c r="B25" s="49"/>
      <c r="C25" s="49"/>
      <c r="D25" s="49"/>
      <c r="E25" s="49"/>
      <c r="F25" s="49"/>
      <c r="G25" s="49"/>
      <c r="H25" s="49"/>
      <c r="I25" s="49"/>
      <c r="J25" s="49"/>
      <c r="K25" s="49"/>
      <c r="L25" s="49"/>
      <c r="M25" s="49"/>
      <c r="N25" s="49"/>
      <c r="O25" s="49"/>
      <c r="P25" s="49"/>
    </row>
    <row r="26" spans="1:16" x14ac:dyDescent="0.25">
      <c r="A26" s="49"/>
      <c r="B26" s="49"/>
      <c r="C26" s="49"/>
      <c r="D26" s="49"/>
      <c r="E26" s="49"/>
      <c r="F26" s="49"/>
      <c r="G26" s="49"/>
      <c r="H26" s="49"/>
      <c r="I26" s="49"/>
      <c r="J26" s="49"/>
      <c r="K26" s="49"/>
      <c r="L26" s="49"/>
      <c r="M26" s="49"/>
      <c r="N26" s="49"/>
      <c r="O26" s="49"/>
      <c r="P26" s="49"/>
    </row>
    <row r="27" spans="1:16" x14ac:dyDescent="0.25">
      <c r="A27" s="49"/>
      <c r="B27" s="49"/>
      <c r="C27" s="49"/>
      <c r="D27" s="49"/>
      <c r="E27" s="49"/>
      <c r="F27" s="49"/>
      <c r="G27" s="49"/>
      <c r="H27" s="49"/>
      <c r="I27" s="49"/>
      <c r="J27" s="49"/>
      <c r="K27" s="49"/>
      <c r="L27" s="49"/>
      <c r="M27" s="49"/>
      <c r="N27" s="49"/>
      <c r="O27" s="49"/>
      <c r="P27" s="49"/>
    </row>
    <row r="28" spans="1:16" x14ac:dyDescent="0.25">
      <c r="A28" s="49"/>
      <c r="B28" s="49"/>
      <c r="C28" s="49"/>
      <c r="D28" s="49"/>
      <c r="E28" s="49"/>
      <c r="F28" s="49"/>
      <c r="G28" s="49"/>
      <c r="H28" s="49"/>
      <c r="I28" s="49"/>
      <c r="J28" s="49"/>
      <c r="K28" s="49"/>
      <c r="L28" s="49"/>
      <c r="M28" s="49"/>
      <c r="N28" s="49"/>
      <c r="O28" s="49"/>
      <c r="P28" s="49"/>
    </row>
    <row r="29" spans="1:16" x14ac:dyDescent="0.25">
      <c r="A29" s="49"/>
      <c r="B29" s="49"/>
      <c r="C29" s="49"/>
      <c r="D29" s="49"/>
      <c r="E29" s="49"/>
      <c r="F29" s="49"/>
      <c r="G29" s="49"/>
      <c r="H29" s="49"/>
      <c r="I29" s="49"/>
      <c r="J29" s="49"/>
      <c r="K29" s="49"/>
      <c r="L29" s="49"/>
      <c r="M29" s="49"/>
      <c r="N29" s="49"/>
      <c r="O29" s="49"/>
      <c r="P29" s="49"/>
    </row>
    <row r="30" spans="1:16" x14ac:dyDescent="0.25">
      <c r="A30" s="49"/>
      <c r="B30" s="49"/>
      <c r="C30" s="49"/>
      <c r="D30" s="49"/>
      <c r="E30" s="49"/>
      <c r="F30" s="49"/>
      <c r="G30" s="49"/>
      <c r="H30" s="49"/>
      <c r="I30" s="49"/>
      <c r="J30" s="49"/>
      <c r="K30" s="49"/>
      <c r="L30" s="49"/>
      <c r="M30" s="49"/>
      <c r="N30" s="49"/>
      <c r="O30" s="49"/>
      <c r="P30" s="49"/>
    </row>
    <row r="31" spans="1:16" x14ac:dyDescent="0.25">
      <c r="A31" s="49"/>
      <c r="B31" s="49"/>
      <c r="C31" s="49"/>
      <c r="D31" s="49"/>
      <c r="E31" s="49"/>
      <c r="F31" s="49"/>
      <c r="G31" s="49"/>
      <c r="H31" s="49"/>
      <c r="I31" s="49"/>
      <c r="J31" s="49"/>
      <c r="K31" s="49"/>
      <c r="L31" s="49"/>
      <c r="M31" s="49"/>
      <c r="N31" s="49"/>
      <c r="O31" s="49"/>
      <c r="P31" s="49"/>
    </row>
    <row r="32" spans="1:16" x14ac:dyDescent="0.25">
      <c r="A32" s="49"/>
      <c r="B32" s="49"/>
      <c r="C32" s="49"/>
      <c r="D32" s="49"/>
      <c r="E32" s="49"/>
      <c r="F32" s="49"/>
      <c r="G32" s="49"/>
      <c r="H32" s="49"/>
      <c r="I32" s="49"/>
      <c r="J32" s="49"/>
      <c r="K32" s="49"/>
      <c r="L32" s="49"/>
      <c r="M32" s="49"/>
      <c r="N32" s="49"/>
      <c r="O32" s="49"/>
      <c r="P32" s="49"/>
    </row>
    <row r="33" spans="1:16" x14ac:dyDescent="0.25">
      <c r="A33" s="49"/>
      <c r="B33" s="49"/>
      <c r="C33" s="49"/>
      <c r="D33" s="49"/>
      <c r="E33" s="49"/>
      <c r="F33" s="49"/>
      <c r="G33" s="49"/>
      <c r="H33" s="49"/>
      <c r="I33" s="49"/>
      <c r="J33" s="49"/>
      <c r="K33" s="49"/>
      <c r="L33" s="49"/>
      <c r="M33" s="49"/>
      <c r="N33" s="49"/>
      <c r="O33" s="49"/>
      <c r="P33" s="49"/>
    </row>
    <row r="34" spans="1:16" x14ac:dyDescent="0.25">
      <c r="A34" s="49"/>
      <c r="B34" s="49"/>
      <c r="C34" s="49"/>
      <c r="D34" s="49"/>
      <c r="E34" s="49"/>
      <c r="F34" s="49"/>
      <c r="G34" s="49"/>
      <c r="H34" s="49"/>
      <c r="I34" s="49"/>
      <c r="J34" s="49"/>
      <c r="K34" s="49"/>
      <c r="L34" s="49"/>
      <c r="M34" s="49"/>
      <c r="N34" s="49"/>
      <c r="O34" s="49"/>
      <c r="P34" s="49"/>
    </row>
    <row r="35" spans="1:16" x14ac:dyDescent="0.25">
      <c r="A35" s="49"/>
      <c r="B35" s="49"/>
      <c r="C35" s="49"/>
      <c r="D35" s="49"/>
      <c r="E35" s="49"/>
      <c r="F35" s="49"/>
      <c r="G35" s="49"/>
      <c r="H35" s="49"/>
      <c r="I35" s="49"/>
      <c r="J35" s="49"/>
      <c r="K35" s="49"/>
      <c r="L35" s="49"/>
      <c r="M35" s="49"/>
      <c r="N35" s="49"/>
      <c r="O35" s="49"/>
      <c r="P35" s="49"/>
    </row>
    <row r="36" spans="1:16" x14ac:dyDescent="0.25">
      <c r="A36" s="49"/>
      <c r="B36" s="49"/>
      <c r="C36" s="49"/>
      <c r="D36" s="49"/>
      <c r="E36" s="49"/>
      <c r="F36" s="49"/>
      <c r="G36" s="49"/>
      <c r="H36" s="49"/>
      <c r="I36" s="49"/>
      <c r="J36" s="49"/>
      <c r="K36" s="49"/>
      <c r="L36" s="49"/>
      <c r="M36" s="49"/>
      <c r="N36" s="49"/>
      <c r="O36" s="49"/>
      <c r="P36" s="49"/>
    </row>
    <row r="37" spans="1:16" x14ac:dyDescent="0.25">
      <c r="A37" s="49"/>
      <c r="B37" s="49"/>
      <c r="C37" s="49"/>
      <c r="D37" s="49"/>
      <c r="E37" s="49"/>
      <c r="F37" s="49"/>
      <c r="G37" s="49"/>
      <c r="H37" s="49"/>
      <c r="I37" s="49"/>
      <c r="J37" s="49"/>
      <c r="K37" s="49"/>
      <c r="L37" s="49"/>
      <c r="M37" s="49"/>
      <c r="N37" s="49"/>
      <c r="O37" s="49"/>
      <c r="P37" s="49"/>
    </row>
    <row r="38" spans="1:16" x14ac:dyDescent="0.25">
      <c r="A38" s="49"/>
      <c r="B38" s="49"/>
      <c r="C38" s="49"/>
      <c r="D38" s="49"/>
      <c r="E38" s="49"/>
      <c r="F38" s="49"/>
      <c r="G38" s="49"/>
      <c r="H38" s="49"/>
      <c r="I38" s="49"/>
      <c r="J38" s="49"/>
      <c r="K38" s="49"/>
      <c r="L38" s="49"/>
      <c r="M38" s="49"/>
      <c r="N38" s="49"/>
      <c r="O38" s="49"/>
      <c r="P38" s="49"/>
    </row>
    <row r="39" spans="1:16" x14ac:dyDescent="0.25">
      <c r="A39" s="49"/>
      <c r="B39" s="49"/>
      <c r="C39" s="49"/>
      <c r="D39" s="49"/>
      <c r="E39" s="49"/>
      <c r="F39" s="49"/>
      <c r="G39" s="49"/>
      <c r="H39" s="49"/>
      <c r="I39" s="49"/>
      <c r="J39" s="49"/>
      <c r="K39" s="49"/>
      <c r="L39" s="49"/>
      <c r="M39" s="49"/>
      <c r="N39" s="49"/>
      <c r="O39" s="49"/>
      <c r="P39" s="49"/>
    </row>
    <row r="40" spans="1:16" x14ac:dyDescent="0.25">
      <c r="A40" s="49"/>
      <c r="B40" s="49"/>
      <c r="C40" s="49"/>
      <c r="D40" s="49"/>
      <c r="E40" s="49"/>
      <c r="F40" s="49"/>
      <c r="G40" s="49"/>
      <c r="H40" s="49"/>
      <c r="I40" s="49"/>
      <c r="J40" s="49"/>
      <c r="K40" s="49"/>
      <c r="L40" s="49"/>
      <c r="M40" s="49"/>
      <c r="N40" s="49"/>
      <c r="O40" s="49"/>
      <c r="P40" s="49"/>
    </row>
    <row r="41" spans="1:16" x14ac:dyDescent="0.25">
      <c r="A41" s="49"/>
      <c r="B41" s="49"/>
      <c r="C41" s="49"/>
      <c r="D41" s="49"/>
      <c r="E41" s="49"/>
      <c r="F41" s="49"/>
      <c r="G41" s="49"/>
      <c r="H41" s="49"/>
      <c r="I41" s="49"/>
      <c r="J41" s="49"/>
      <c r="K41" s="49"/>
      <c r="L41" s="49"/>
      <c r="M41" s="49"/>
      <c r="N41" s="49"/>
      <c r="O41" s="49"/>
      <c r="P41" s="49"/>
    </row>
    <row r="42" spans="1:16" x14ac:dyDescent="0.25">
      <c r="A42" s="49"/>
      <c r="B42" s="49"/>
      <c r="C42" s="49"/>
      <c r="D42" s="49"/>
      <c r="E42" s="49"/>
      <c r="F42" s="49"/>
      <c r="G42" s="49"/>
      <c r="H42" s="49"/>
      <c r="I42" s="49"/>
      <c r="J42" s="49"/>
      <c r="K42" s="49"/>
      <c r="L42" s="49"/>
      <c r="M42" s="49"/>
      <c r="N42" s="49"/>
      <c r="O42" s="49"/>
      <c r="P42" s="49"/>
    </row>
    <row r="43" spans="1:16" x14ac:dyDescent="0.25">
      <c r="A43" s="49"/>
      <c r="B43" s="49"/>
      <c r="C43" s="49"/>
      <c r="D43" s="49"/>
      <c r="E43" s="49"/>
      <c r="F43" s="49"/>
      <c r="G43" s="49"/>
      <c r="H43" s="49"/>
      <c r="I43" s="49"/>
      <c r="J43" s="49"/>
      <c r="K43" s="49"/>
      <c r="L43" s="49"/>
      <c r="M43" s="49"/>
      <c r="N43" s="49"/>
      <c r="O43" s="49"/>
      <c r="P43" s="49"/>
    </row>
    <row r="44" spans="1:16" x14ac:dyDescent="0.25">
      <c r="A44" s="49"/>
      <c r="B44" s="49"/>
      <c r="C44" s="49"/>
      <c r="D44" s="49"/>
      <c r="E44" s="49"/>
      <c r="F44" s="49"/>
      <c r="G44" s="49"/>
      <c r="H44" s="49"/>
      <c r="I44" s="49"/>
      <c r="J44" s="49"/>
      <c r="K44" s="49"/>
      <c r="L44" s="49"/>
      <c r="M44" s="49"/>
      <c r="N44" s="49"/>
      <c r="O44" s="49"/>
      <c r="P44" s="49"/>
    </row>
    <row r="45" spans="1:16" x14ac:dyDescent="0.25">
      <c r="A45" s="49"/>
      <c r="B45" s="49"/>
      <c r="C45" s="49"/>
      <c r="D45" s="49"/>
      <c r="E45" s="49"/>
      <c r="F45" s="49"/>
      <c r="G45" s="49"/>
      <c r="H45" s="49"/>
      <c r="I45" s="49"/>
      <c r="J45" s="49"/>
      <c r="K45" s="49"/>
      <c r="L45" s="49"/>
      <c r="M45" s="49"/>
      <c r="N45" s="49"/>
      <c r="O45" s="49"/>
      <c r="P45" s="49"/>
    </row>
    <row r="46" spans="1:16" x14ac:dyDescent="0.25">
      <c r="A46" s="49"/>
      <c r="B46" s="49"/>
      <c r="C46" s="49"/>
      <c r="D46" s="49"/>
      <c r="E46" s="49"/>
      <c r="F46" s="49"/>
      <c r="G46" s="49"/>
      <c r="H46" s="49"/>
      <c r="I46" s="49"/>
      <c r="J46" s="49"/>
      <c r="K46" s="49"/>
      <c r="L46" s="49"/>
      <c r="M46" s="49"/>
      <c r="N46" s="49"/>
      <c r="O46" s="49"/>
      <c r="P46" s="49"/>
    </row>
    <row r="47" spans="1:16" x14ac:dyDescent="0.25">
      <c r="A47" s="49"/>
      <c r="B47" s="49"/>
      <c r="C47" s="49"/>
      <c r="D47" s="49"/>
      <c r="E47" s="49"/>
      <c r="F47" s="49"/>
      <c r="G47" s="49"/>
      <c r="H47" s="49"/>
      <c r="I47" s="49"/>
      <c r="J47" s="49"/>
      <c r="K47" s="49"/>
      <c r="L47" s="49"/>
      <c r="M47" s="49"/>
      <c r="N47" s="49"/>
      <c r="O47" s="49"/>
      <c r="P47" s="49"/>
    </row>
    <row r="48" spans="1:16" x14ac:dyDescent="0.25">
      <c r="A48" s="49"/>
      <c r="B48" s="49"/>
      <c r="C48" s="49"/>
      <c r="D48" s="49"/>
      <c r="E48" s="49"/>
      <c r="F48" s="49"/>
      <c r="G48" s="49"/>
      <c r="H48" s="49"/>
      <c r="I48" s="49"/>
      <c r="J48" s="49"/>
      <c r="K48" s="49"/>
      <c r="L48" s="49"/>
      <c r="M48" s="49"/>
      <c r="N48" s="49"/>
      <c r="O48" s="49"/>
      <c r="P48" s="49"/>
    </row>
    <row r="49" spans="1:16" x14ac:dyDescent="0.25">
      <c r="A49" s="49"/>
      <c r="B49" s="49"/>
      <c r="C49" s="49"/>
      <c r="D49" s="49"/>
      <c r="E49" s="49"/>
      <c r="F49" s="49"/>
      <c r="G49" s="49"/>
      <c r="H49" s="49"/>
      <c r="I49" s="49"/>
      <c r="J49" s="49"/>
      <c r="K49" s="49"/>
      <c r="L49" s="49"/>
      <c r="M49" s="49"/>
      <c r="N49" s="49"/>
      <c r="O49" s="49"/>
      <c r="P49" s="49"/>
    </row>
    <row r="50" spans="1:16" x14ac:dyDescent="0.25">
      <c r="A50" s="49"/>
      <c r="B50" s="49"/>
      <c r="C50" s="49"/>
      <c r="D50" s="49"/>
      <c r="E50" s="49"/>
      <c r="F50" s="49"/>
      <c r="G50" s="49"/>
      <c r="H50" s="49"/>
      <c r="I50" s="49"/>
      <c r="J50" s="49"/>
      <c r="K50" s="49"/>
      <c r="L50" s="49"/>
      <c r="M50" s="49"/>
      <c r="N50" s="49"/>
      <c r="O50" s="49"/>
      <c r="P50" s="49"/>
    </row>
    <row r="51" spans="1:16" x14ac:dyDescent="0.25">
      <c r="A51" s="49"/>
      <c r="B51" s="49"/>
      <c r="C51" s="49"/>
      <c r="D51" s="49"/>
      <c r="E51" s="49"/>
      <c r="F51" s="49"/>
      <c r="G51" s="49"/>
      <c r="H51" s="49"/>
      <c r="I51" s="49"/>
      <c r="J51" s="49"/>
      <c r="K51" s="49"/>
      <c r="L51" s="49"/>
      <c r="M51" s="49"/>
      <c r="N51" s="49"/>
      <c r="O51" s="49"/>
      <c r="P51" s="49"/>
    </row>
    <row r="52" spans="1:16" x14ac:dyDescent="0.25">
      <c r="A52" s="49"/>
      <c r="B52" s="49"/>
      <c r="C52" s="49"/>
      <c r="D52" s="49"/>
      <c r="E52" s="49"/>
      <c r="F52" s="49"/>
      <c r="G52" s="49"/>
      <c r="H52" s="49"/>
      <c r="I52" s="49"/>
      <c r="J52" s="49"/>
      <c r="K52" s="49"/>
      <c r="L52" s="49"/>
      <c r="M52" s="49"/>
      <c r="N52" s="49"/>
      <c r="O52" s="49"/>
      <c r="P52" s="49"/>
    </row>
    <row r="53" spans="1:16" x14ac:dyDescent="0.25">
      <c r="A53" s="49"/>
      <c r="B53" s="49"/>
      <c r="C53" s="49"/>
      <c r="D53" s="49"/>
      <c r="E53" s="49"/>
      <c r="F53" s="49"/>
      <c r="G53" s="49"/>
      <c r="H53" s="49"/>
      <c r="I53" s="49"/>
      <c r="J53" s="49"/>
      <c r="K53" s="49"/>
      <c r="L53" s="49"/>
      <c r="M53" s="49"/>
      <c r="N53" s="49"/>
      <c r="O53" s="49"/>
      <c r="P53" s="49"/>
    </row>
    <row r="54" spans="1:16" x14ac:dyDescent="0.25">
      <c r="A54" s="49"/>
      <c r="B54" s="49"/>
      <c r="C54" s="49"/>
      <c r="D54" s="49"/>
      <c r="E54" s="49"/>
      <c r="F54" s="49"/>
      <c r="G54" s="49"/>
      <c r="H54" s="49"/>
      <c r="I54" s="49"/>
      <c r="J54" s="49"/>
      <c r="K54" s="49"/>
      <c r="L54" s="49"/>
      <c r="M54" s="49"/>
      <c r="N54" s="49"/>
      <c r="O54" s="49"/>
      <c r="P54" s="49"/>
    </row>
    <row r="55" spans="1:16" x14ac:dyDescent="0.25">
      <c r="A55" s="49"/>
      <c r="B55" s="49"/>
      <c r="C55" s="49"/>
      <c r="D55" s="49"/>
      <c r="E55" s="49"/>
      <c r="F55" s="49"/>
      <c r="G55" s="49"/>
      <c r="H55" s="49"/>
      <c r="I55" s="49"/>
      <c r="J55" s="49"/>
      <c r="K55" s="49"/>
      <c r="L55" s="49"/>
      <c r="M55" s="49"/>
      <c r="N55" s="49"/>
      <c r="O55" s="49"/>
      <c r="P55" s="49"/>
    </row>
    <row r="56" spans="1:16" x14ac:dyDescent="0.25">
      <c r="A56" s="49"/>
      <c r="B56" s="49"/>
      <c r="C56" s="49"/>
      <c r="D56" s="49"/>
      <c r="E56" s="49"/>
      <c r="F56" s="49"/>
      <c r="G56" s="49"/>
      <c r="H56" s="49"/>
      <c r="I56" s="49"/>
      <c r="J56" s="49"/>
      <c r="K56" s="49"/>
      <c r="L56" s="49"/>
      <c r="M56" s="49"/>
      <c r="N56" s="49"/>
      <c r="O56" s="49"/>
      <c r="P56" s="49"/>
    </row>
    <row r="57" spans="1:16" x14ac:dyDescent="0.25">
      <c r="A57" s="49"/>
      <c r="B57" s="49"/>
      <c r="C57" s="49"/>
      <c r="D57" s="49"/>
      <c r="E57" s="49"/>
      <c r="F57" s="49"/>
      <c r="G57" s="49"/>
      <c r="H57" s="49"/>
      <c r="I57" s="49"/>
      <c r="J57" s="49"/>
      <c r="K57" s="49"/>
      <c r="L57" s="49"/>
      <c r="M57" s="49"/>
      <c r="N57" s="49"/>
      <c r="O57" s="49"/>
      <c r="P57" s="49"/>
    </row>
    <row r="58" spans="1:16" x14ac:dyDescent="0.25">
      <c r="A58" s="49"/>
      <c r="B58" s="49"/>
      <c r="C58" s="49"/>
      <c r="D58" s="49"/>
      <c r="E58" s="49"/>
      <c r="F58" s="49"/>
      <c r="G58" s="49"/>
      <c r="H58" s="49"/>
      <c r="I58" s="49"/>
      <c r="J58" s="49"/>
      <c r="K58" s="49"/>
      <c r="L58" s="49"/>
      <c r="M58" s="49"/>
      <c r="N58" s="49"/>
      <c r="O58" s="49"/>
      <c r="P58" s="49"/>
    </row>
    <row r="59" spans="1:16" x14ac:dyDescent="0.25">
      <c r="A59" s="49"/>
      <c r="B59" s="49"/>
      <c r="C59" s="49"/>
      <c r="D59" s="49"/>
      <c r="E59" s="49"/>
      <c r="F59" s="49"/>
      <c r="G59" s="49"/>
      <c r="H59" s="49"/>
      <c r="I59" s="49"/>
      <c r="J59" s="49"/>
      <c r="K59" s="49"/>
      <c r="L59" s="49"/>
      <c r="M59" s="49"/>
      <c r="N59" s="49"/>
      <c r="O59" s="49"/>
      <c r="P59" s="49"/>
    </row>
    <row r="60" spans="1:16" x14ac:dyDescent="0.25">
      <c r="A60" s="49"/>
      <c r="B60" s="49"/>
      <c r="C60" s="49"/>
      <c r="D60" s="49"/>
      <c r="E60" s="49"/>
      <c r="F60" s="49"/>
      <c r="G60" s="49"/>
      <c r="H60" s="49"/>
      <c r="I60" s="49"/>
      <c r="J60" s="49"/>
      <c r="K60" s="49"/>
      <c r="L60" s="49"/>
      <c r="M60" s="49"/>
      <c r="N60" s="49"/>
      <c r="O60" s="49"/>
      <c r="P60" s="49"/>
    </row>
    <row r="61" spans="1:16" x14ac:dyDescent="0.25">
      <c r="A61" s="49"/>
      <c r="B61" s="49"/>
      <c r="C61" s="49"/>
      <c r="D61" s="49"/>
      <c r="E61" s="49"/>
      <c r="F61" s="49"/>
      <c r="G61" s="49"/>
      <c r="H61" s="49"/>
      <c r="I61" s="49"/>
      <c r="J61" s="49"/>
      <c r="K61" s="49"/>
      <c r="L61" s="49"/>
      <c r="M61" s="49"/>
      <c r="N61" s="49"/>
      <c r="O61" s="49"/>
      <c r="P61" s="49"/>
    </row>
    <row r="62" spans="1:16" x14ac:dyDescent="0.25">
      <c r="A62" s="49"/>
      <c r="B62" s="49"/>
      <c r="C62" s="49"/>
      <c r="D62" s="49"/>
      <c r="E62" s="49"/>
      <c r="F62" s="49"/>
      <c r="G62" s="49"/>
      <c r="H62" s="49"/>
      <c r="I62" s="49"/>
      <c r="J62" s="49"/>
      <c r="K62" s="49"/>
      <c r="L62" s="49"/>
      <c r="M62" s="49"/>
      <c r="N62" s="49"/>
      <c r="O62" s="49"/>
      <c r="P62" s="49"/>
    </row>
    <row r="63" spans="1:16" x14ac:dyDescent="0.25">
      <c r="A63" s="49"/>
      <c r="B63" s="49"/>
      <c r="C63" s="49"/>
      <c r="D63" s="49"/>
      <c r="E63" s="49"/>
      <c r="F63" s="49"/>
      <c r="G63" s="49"/>
      <c r="H63" s="49"/>
      <c r="I63" s="49"/>
      <c r="J63" s="49"/>
      <c r="K63" s="49"/>
      <c r="L63" s="49"/>
      <c r="M63" s="49"/>
      <c r="N63" s="49"/>
      <c r="O63" s="49"/>
      <c r="P63" s="49"/>
    </row>
    <row r="64" spans="1:16" x14ac:dyDescent="0.25">
      <c r="A64" s="49"/>
      <c r="B64" s="49"/>
      <c r="C64" s="49"/>
      <c r="D64" s="49"/>
      <c r="E64" s="49"/>
      <c r="F64" s="49"/>
      <c r="G64" s="49"/>
      <c r="H64" s="49"/>
      <c r="I64" s="49"/>
      <c r="J64" s="49"/>
      <c r="K64" s="49"/>
      <c r="L64" s="49"/>
      <c r="M64" s="49"/>
      <c r="N64" s="49"/>
      <c r="O64" s="49"/>
      <c r="P64" s="49"/>
    </row>
    <row r="65" spans="1:16" x14ac:dyDescent="0.25">
      <c r="A65" s="49"/>
      <c r="B65" s="49"/>
      <c r="C65" s="49"/>
      <c r="D65" s="49"/>
      <c r="E65" s="49"/>
      <c r="F65" s="49"/>
      <c r="G65" s="49"/>
      <c r="H65" s="49"/>
      <c r="I65" s="49"/>
      <c r="J65" s="49"/>
      <c r="K65" s="49"/>
      <c r="L65" s="49"/>
      <c r="M65" s="49"/>
      <c r="N65" s="49"/>
      <c r="O65" s="49"/>
      <c r="P65" s="49"/>
    </row>
    <row r="66" spans="1:16" x14ac:dyDescent="0.25">
      <c r="A66" s="49"/>
      <c r="B66" s="49"/>
      <c r="C66" s="49"/>
      <c r="D66" s="49"/>
      <c r="E66" s="49"/>
      <c r="F66" s="49"/>
      <c r="G66" s="49"/>
      <c r="H66" s="49"/>
      <c r="I66" s="49"/>
      <c r="J66" s="49"/>
      <c r="K66" s="49"/>
      <c r="L66" s="49"/>
      <c r="M66" s="49"/>
      <c r="N66" s="49"/>
      <c r="O66" s="49"/>
      <c r="P66" s="49"/>
    </row>
    <row r="67" spans="1:16" x14ac:dyDescent="0.25">
      <c r="A67" s="49"/>
      <c r="B67" s="49"/>
      <c r="C67" s="49"/>
      <c r="D67" s="49"/>
      <c r="E67" s="49"/>
      <c r="F67" s="49"/>
      <c r="G67" s="49"/>
      <c r="H67" s="49"/>
      <c r="I67" s="49"/>
      <c r="J67" s="49"/>
      <c r="K67" s="49"/>
      <c r="L67" s="49"/>
      <c r="M67" s="49"/>
      <c r="N67" s="49"/>
      <c r="O67" s="49"/>
      <c r="P67" s="49"/>
    </row>
    <row r="68" spans="1:16" x14ac:dyDescent="0.25">
      <c r="A68" s="49"/>
      <c r="B68" s="49"/>
      <c r="C68" s="49"/>
      <c r="D68" s="49"/>
      <c r="E68" s="49"/>
      <c r="F68" s="49"/>
      <c r="G68" s="49"/>
      <c r="H68" s="49"/>
      <c r="I68" s="49"/>
      <c r="J68" s="49"/>
      <c r="K68" s="49"/>
      <c r="L68" s="49"/>
      <c r="M68" s="49"/>
      <c r="N68" s="49"/>
      <c r="O68" s="49"/>
      <c r="P68" s="49"/>
    </row>
    <row r="69" spans="1:16" x14ac:dyDescent="0.25">
      <c r="A69" s="49"/>
      <c r="B69" s="49"/>
      <c r="C69" s="49"/>
      <c r="D69" s="49"/>
      <c r="E69" s="49"/>
      <c r="F69" s="49"/>
      <c r="G69" s="49"/>
      <c r="H69" s="49"/>
      <c r="I69" s="49"/>
      <c r="J69" s="49"/>
      <c r="K69" s="49"/>
      <c r="L69" s="49"/>
      <c r="M69" s="49"/>
      <c r="N69" s="49"/>
      <c r="O69" s="49"/>
      <c r="P69" s="49"/>
    </row>
    <row r="70" spans="1:16" x14ac:dyDescent="0.25">
      <c r="A70" s="49"/>
      <c r="B70" s="49"/>
      <c r="C70" s="49"/>
      <c r="D70" s="49"/>
      <c r="E70" s="49"/>
      <c r="F70" s="49"/>
      <c r="G70" s="49"/>
      <c r="H70" s="49"/>
      <c r="I70" s="49"/>
      <c r="J70" s="49"/>
      <c r="K70" s="49"/>
      <c r="L70" s="49"/>
      <c r="M70" s="49"/>
      <c r="N70" s="49"/>
      <c r="O70" s="49"/>
      <c r="P70" s="49"/>
    </row>
    <row r="71" spans="1:16" x14ac:dyDescent="0.25">
      <c r="A71" s="49"/>
      <c r="B71" s="49"/>
      <c r="C71" s="49"/>
      <c r="D71" s="49"/>
      <c r="E71" s="49"/>
      <c r="F71" s="49"/>
      <c r="G71" s="49"/>
      <c r="H71" s="49"/>
      <c r="I71" s="49"/>
      <c r="J71" s="49"/>
      <c r="K71" s="49"/>
      <c r="L71" s="49"/>
      <c r="M71" s="49"/>
      <c r="N71" s="49"/>
      <c r="O71" s="49"/>
      <c r="P71" s="49"/>
    </row>
    <row r="72" spans="1:16" x14ac:dyDescent="0.25">
      <c r="A72" s="49"/>
      <c r="B72" s="49"/>
      <c r="C72" s="49"/>
      <c r="D72" s="49"/>
      <c r="E72" s="49"/>
      <c r="F72" s="49"/>
      <c r="G72" s="49"/>
      <c r="H72" s="49"/>
      <c r="I72" s="49"/>
      <c r="J72" s="49"/>
      <c r="K72" s="49"/>
      <c r="L72" s="49"/>
      <c r="M72" s="49"/>
      <c r="N72" s="49"/>
      <c r="O72" s="49"/>
      <c r="P72" s="49"/>
    </row>
    <row r="73" spans="1:16" x14ac:dyDescent="0.25">
      <c r="A73" s="49"/>
      <c r="B73" s="49"/>
      <c r="C73" s="49"/>
      <c r="D73" s="49"/>
      <c r="E73" s="49"/>
      <c r="F73" s="49"/>
      <c r="G73" s="49"/>
      <c r="H73" s="49"/>
      <c r="I73" s="49"/>
      <c r="J73" s="49"/>
      <c r="K73" s="49"/>
      <c r="L73" s="49"/>
      <c r="M73" s="49"/>
      <c r="N73" s="49"/>
      <c r="O73" s="49"/>
      <c r="P73" s="49"/>
    </row>
    <row r="74" spans="1:16" x14ac:dyDescent="0.25">
      <c r="A74" s="49"/>
      <c r="B74" s="49"/>
      <c r="C74" s="49"/>
      <c r="D74" s="49"/>
      <c r="E74" s="49"/>
      <c r="F74" s="49"/>
      <c r="G74" s="49"/>
      <c r="H74" s="49"/>
      <c r="I74" s="49"/>
      <c r="J74" s="49"/>
      <c r="K74" s="49"/>
      <c r="L74" s="49"/>
      <c r="M74" s="49"/>
      <c r="N74" s="49"/>
      <c r="O74" s="49"/>
      <c r="P74" s="49"/>
    </row>
    <row r="75" spans="1:16" x14ac:dyDescent="0.25">
      <c r="A75" s="49"/>
      <c r="B75" s="49"/>
      <c r="C75" s="49"/>
      <c r="D75" s="49"/>
      <c r="E75" s="49"/>
      <c r="F75" s="49"/>
      <c r="G75" s="49"/>
      <c r="H75" s="49"/>
      <c r="I75" s="49"/>
      <c r="J75" s="49"/>
      <c r="K75" s="49"/>
      <c r="L75" s="49"/>
      <c r="M75" s="49"/>
      <c r="N75" s="49"/>
      <c r="O75" s="49"/>
      <c r="P75" s="49"/>
    </row>
    <row r="76" spans="1:16" x14ac:dyDescent="0.25">
      <c r="A76" s="49"/>
      <c r="B76" s="49"/>
      <c r="C76" s="49"/>
      <c r="D76" s="49"/>
      <c r="E76" s="49"/>
      <c r="F76" s="49"/>
      <c r="G76" s="49"/>
      <c r="H76" s="49"/>
      <c r="I76" s="49"/>
      <c r="J76" s="49"/>
      <c r="K76" s="49"/>
      <c r="L76" s="49"/>
      <c r="M76" s="49"/>
      <c r="N76" s="49"/>
      <c r="O76" s="49"/>
      <c r="P76" s="49"/>
    </row>
    <row r="77" spans="1:16" x14ac:dyDescent="0.25">
      <c r="A77" s="49"/>
      <c r="B77" s="49"/>
      <c r="C77" s="49"/>
      <c r="D77" s="49"/>
      <c r="E77" s="49"/>
      <c r="F77" s="49"/>
      <c r="G77" s="49"/>
      <c r="H77" s="49"/>
      <c r="I77" s="49"/>
      <c r="J77" s="49"/>
      <c r="K77" s="49"/>
      <c r="L77" s="49"/>
      <c r="M77" s="49"/>
      <c r="N77" s="49"/>
      <c r="O77" s="49"/>
      <c r="P77" s="49"/>
    </row>
    <row r="78" spans="1:16" x14ac:dyDescent="0.25">
      <c r="A78" s="49"/>
      <c r="B78" s="49"/>
      <c r="C78" s="49"/>
      <c r="D78" s="49"/>
      <c r="E78" s="49"/>
      <c r="F78" s="49"/>
      <c r="G78" s="49"/>
      <c r="H78" s="49"/>
      <c r="I78" s="49"/>
      <c r="J78" s="49"/>
      <c r="K78" s="49"/>
      <c r="L78" s="49"/>
      <c r="M78" s="49"/>
      <c r="N78" s="49"/>
      <c r="O78" s="49"/>
      <c r="P78" s="49"/>
    </row>
    <row r="79" spans="1:16" x14ac:dyDescent="0.25">
      <c r="A79" s="49"/>
      <c r="B79" s="49"/>
      <c r="C79" s="49"/>
      <c r="D79" s="49"/>
      <c r="E79" s="49"/>
      <c r="F79" s="49"/>
      <c r="G79" s="49"/>
      <c r="H79" s="49"/>
      <c r="I79" s="49"/>
      <c r="J79" s="49"/>
      <c r="K79" s="49"/>
      <c r="L79" s="49"/>
      <c r="M79" s="49"/>
      <c r="N79" s="49"/>
      <c r="O79" s="49"/>
      <c r="P79" s="49"/>
    </row>
    <row r="80" spans="1:16" x14ac:dyDescent="0.25">
      <c r="A80" s="49"/>
      <c r="B80" s="49"/>
      <c r="C80" s="49"/>
      <c r="D80" s="49"/>
      <c r="E80" s="49"/>
      <c r="F80" s="49"/>
      <c r="G80" s="49"/>
      <c r="H80" s="49"/>
      <c r="I80" s="49"/>
      <c r="J80" s="49"/>
      <c r="K80" s="49"/>
      <c r="L80" s="49"/>
      <c r="M80" s="49"/>
      <c r="N80" s="49"/>
      <c r="O80" s="49"/>
      <c r="P80" s="49"/>
    </row>
    <row r="81" spans="1:16" x14ac:dyDescent="0.25">
      <c r="A81" s="49"/>
      <c r="B81" s="49"/>
      <c r="C81" s="49"/>
      <c r="D81" s="49"/>
      <c r="E81" s="49"/>
      <c r="F81" s="49"/>
      <c r="G81" s="49"/>
      <c r="H81" s="49"/>
      <c r="I81" s="49"/>
      <c r="J81" s="49"/>
      <c r="K81" s="49"/>
      <c r="L81" s="49"/>
      <c r="M81" s="49"/>
      <c r="N81" s="49"/>
      <c r="O81" s="49"/>
      <c r="P81" s="49"/>
    </row>
    <row r="82" spans="1:16" x14ac:dyDescent="0.25">
      <c r="A82" s="49"/>
      <c r="B82" s="49"/>
      <c r="C82" s="49"/>
      <c r="D82" s="49"/>
      <c r="E82" s="49"/>
      <c r="F82" s="49"/>
      <c r="G82" s="49"/>
      <c r="H82" s="49"/>
      <c r="I82" s="49"/>
      <c r="J82" s="49"/>
      <c r="K82" s="49"/>
      <c r="L82" s="49"/>
      <c r="M82" s="49"/>
      <c r="N82" s="49"/>
      <c r="O82" s="49"/>
      <c r="P82" s="49"/>
    </row>
    <row r="83" spans="1:16" x14ac:dyDescent="0.25">
      <c r="A83" s="49"/>
      <c r="B83" s="49"/>
      <c r="C83" s="49"/>
      <c r="D83" s="49"/>
      <c r="E83" s="49"/>
      <c r="F83" s="49"/>
      <c r="G83" s="49"/>
      <c r="H83" s="49"/>
      <c r="I83" s="49"/>
      <c r="J83" s="49"/>
      <c r="K83" s="49"/>
      <c r="L83" s="49"/>
      <c r="M83" s="49"/>
      <c r="N83" s="49"/>
      <c r="O83" s="49"/>
      <c r="P83" s="49"/>
    </row>
    <row r="84" spans="1:16" x14ac:dyDescent="0.25">
      <c r="A84" s="49"/>
      <c r="B84" s="49"/>
      <c r="C84" s="49"/>
      <c r="D84" s="49"/>
      <c r="E84" s="49"/>
      <c r="F84" s="49"/>
      <c r="G84" s="49"/>
      <c r="H84" s="49"/>
      <c r="I84" s="49"/>
      <c r="J84" s="49"/>
      <c r="K84" s="49"/>
      <c r="L84" s="49"/>
      <c r="M84" s="49"/>
      <c r="N84" s="49"/>
      <c r="O84" s="49"/>
      <c r="P84" s="49"/>
    </row>
    <row r="85" spans="1:16" x14ac:dyDescent="0.25">
      <c r="A85" s="49"/>
      <c r="B85" s="49"/>
      <c r="C85" s="49"/>
      <c r="D85" s="49"/>
      <c r="E85" s="49"/>
      <c r="F85" s="49"/>
      <c r="G85" s="49"/>
      <c r="H85" s="49"/>
      <c r="I85" s="49"/>
      <c r="J85" s="49"/>
      <c r="K85" s="49"/>
      <c r="L85" s="49"/>
      <c r="M85" s="49"/>
      <c r="N85" s="49"/>
      <c r="O85" s="49"/>
      <c r="P85" s="49"/>
    </row>
    <row r="86" spans="1:16" x14ac:dyDescent="0.25">
      <c r="A86" s="49"/>
      <c r="B86" s="49"/>
      <c r="C86" s="49"/>
      <c r="D86" s="49"/>
      <c r="E86" s="49"/>
      <c r="F86" s="49"/>
      <c r="G86" s="49"/>
      <c r="H86" s="49"/>
      <c r="I86" s="49"/>
      <c r="J86" s="49"/>
      <c r="K86" s="49"/>
      <c r="L86" s="49"/>
      <c r="M86" s="49"/>
      <c r="N86" s="49"/>
      <c r="O86" s="49"/>
      <c r="P86" s="49"/>
    </row>
    <row r="87" spans="1:16" x14ac:dyDescent="0.25">
      <c r="A87" s="49"/>
      <c r="B87" s="49"/>
      <c r="C87" s="49"/>
      <c r="D87" s="49"/>
      <c r="E87" s="49"/>
      <c r="F87" s="49"/>
      <c r="G87" s="49"/>
      <c r="H87" s="49"/>
      <c r="I87" s="49"/>
      <c r="J87" s="49"/>
      <c r="K87" s="49"/>
      <c r="L87" s="49"/>
      <c r="M87" s="49"/>
      <c r="N87" s="49"/>
      <c r="O87" s="49"/>
      <c r="P87" s="49"/>
    </row>
    <row r="88" spans="1:16" x14ac:dyDescent="0.25">
      <c r="A88" s="49"/>
      <c r="B88" s="49"/>
      <c r="C88" s="49"/>
      <c r="D88" s="49"/>
      <c r="E88" s="49"/>
      <c r="F88" s="49"/>
      <c r="G88" s="49"/>
      <c r="H88" s="49"/>
      <c r="I88" s="49"/>
      <c r="J88" s="49"/>
      <c r="K88" s="49"/>
      <c r="L88" s="49"/>
      <c r="M88" s="49"/>
      <c r="N88" s="49"/>
      <c r="O88" s="49"/>
      <c r="P88" s="49"/>
    </row>
    <row r="89" spans="1:16" x14ac:dyDescent="0.25">
      <c r="A89" s="49"/>
      <c r="B89" s="49"/>
      <c r="C89" s="49"/>
      <c r="D89" s="49"/>
      <c r="E89" s="49"/>
      <c r="F89" s="49"/>
      <c r="G89" s="49"/>
      <c r="H89" s="49"/>
      <c r="I89" s="49"/>
      <c r="J89" s="49"/>
      <c r="K89" s="49"/>
      <c r="L89" s="49"/>
      <c r="M89" s="49"/>
      <c r="N89" s="49"/>
      <c r="O89" s="49"/>
      <c r="P89" s="49"/>
    </row>
    <row r="90" spans="1:16" x14ac:dyDescent="0.25">
      <c r="A90" s="49"/>
      <c r="B90" s="49"/>
      <c r="C90" s="49"/>
      <c r="D90" s="49"/>
      <c r="E90" s="49"/>
      <c r="F90" s="49"/>
      <c r="G90" s="49"/>
      <c r="H90" s="49"/>
      <c r="I90" s="49"/>
      <c r="J90" s="49"/>
      <c r="K90" s="49"/>
      <c r="L90" s="49"/>
      <c r="M90" s="49"/>
      <c r="N90" s="49"/>
      <c r="O90" s="49"/>
      <c r="P90" s="49"/>
    </row>
    <row r="91" spans="1:16" x14ac:dyDescent="0.25">
      <c r="A91" s="49"/>
      <c r="B91" s="49"/>
      <c r="C91" s="49"/>
      <c r="D91" s="49"/>
      <c r="E91" s="49"/>
      <c r="F91" s="49"/>
      <c r="G91" s="49"/>
      <c r="H91" s="49"/>
      <c r="I91" s="49"/>
      <c r="J91" s="49"/>
      <c r="K91" s="49"/>
      <c r="L91" s="49"/>
      <c r="M91" s="49"/>
      <c r="N91" s="49"/>
      <c r="O91" s="49"/>
      <c r="P91" s="49"/>
    </row>
    <row r="92" spans="1:16" x14ac:dyDescent="0.25">
      <c r="A92" s="49"/>
      <c r="B92" s="49"/>
      <c r="C92" s="49"/>
      <c r="D92" s="49"/>
      <c r="E92" s="49"/>
      <c r="F92" s="49"/>
      <c r="G92" s="49"/>
      <c r="H92" s="49"/>
      <c r="I92" s="49"/>
      <c r="J92" s="49"/>
      <c r="K92" s="49"/>
      <c r="L92" s="49"/>
      <c r="M92" s="49"/>
      <c r="N92" s="49"/>
      <c r="O92" s="49"/>
      <c r="P92" s="49"/>
    </row>
    <row r="93" spans="1:16" x14ac:dyDescent="0.25">
      <c r="A93" s="49"/>
      <c r="B93" s="49"/>
      <c r="C93" s="49"/>
      <c r="D93" s="49"/>
      <c r="E93" s="49"/>
      <c r="F93" s="49"/>
      <c r="G93" s="49"/>
      <c r="H93" s="49"/>
      <c r="I93" s="49"/>
      <c r="J93" s="49"/>
      <c r="K93" s="49"/>
      <c r="L93" s="49"/>
      <c r="M93" s="49"/>
      <c r="N93" s="49"/>
      <c r="O93" s="49"/>
      <c r="P93" s="49"/>
    </row>
    <row r="94" spans="1:16" x14ac:dyDescent="0.25">
      <c r="A94" s="49"/>
      <c r="B94" s="49"/>
      <c r="C94" s="49"/>
      <c r="D94" s="49"/>
      <c r="E94" s="49"/>
      <c r="F94" s="49"/>
      <c r="G94" s="49"/>
      <c r="H94" s="49"/>
      <c r="I94" s="49"/>
      <c r="J94" s="49"/>
      <c r="K94" s="49"/>
      <c r="L94" s="49"/>
      <c r="M94" s="49"/>
      <c r="N94" s="49"/>
      <c r="O94" s="49"/>
      <c r="P94" s="49"/>
    </row>
    <row r="95" spans="1:16" x14ac:dyDescent="0.25">
      <c r="A95" s="49"/>
      <c r="B95" s="49"/>
      <c r="C95" s="49"/>
      <c r="D95" s="49"/>
      <c r="E95" s="49"/>
      <c r="F95" s="49"/>
      <c r="G95" s="49"/>
      <c r="H95" s="49"/>
      <c r="I95" s="49"/>
      <c r="J95" s="49"/>
      <c r="K95" s="49"/>
      <c r="L95" s="49"/>
      <c r="M95" s="49"/>
      <c r="N95" s="49"/>
      <c r="O95" s="49"/>
      <c r="P95" s="49"/>
    </row>
    <row r="96" spans="1:16" x14ac:dyDescent="0.25">
      <c r="A96" s="49"/>
      <c r="B96" s="49"/>
      <c r="C96" s="49"/>
      <c r="D96" s="49"/>
      <c r="E96" s="49"/>
      <c r="F96" s="49"/>
      <c r="G96" s="49"/>
      <c r="H96" s="49"/>
      <c r="I96" s="49"/>
      <c r="J96" s="49"/>
      <c r="K96" s="49"/>
      <c r="L96" s="49"/>
      <c r="M96" s="49"/>
      <c r="N96" s="49"/>
      <c r="O96" s="49"/>
      <c r="P96" s="49"/>
    </row>
    <row r="97" spans="1:16" x14ac:dyDescent="0.25">
      <c r="A97" s="49"/>
      <c r="B97" s="49"/>
      <c r="C97" s="49"/>
      <c r="D97" s="49"/>
      <c r="E97" s="49"/>
      <c r="F97" s="49"/>
      <c r="G97" s="49"/>
      <c r="H97" s="49"/>
      <c r="I97" s="49"/>
      <c r="J97" s="49"/>
      <c r="K97" s="49"/>
      <c r="L97" s="49"/>
      <c r="M97" s="49"/>
      <c r="N97" s="49"/>
      <c r="O97" s="49"/>
      <c r="P97" s="49"/>
    </row>
    <row r="98" spans="1:16" x14ac:dyDescent="0.25">
      <c r="A98" s="49"/>
      <c r="B98" s="49"/>
      <c r="C98" s="49"/>
      <c r="D98" s="49"/>
      <c r="E98" s="49"/>
      <c r="F98" s="49"/>
      <c r="G98" s="49"/>
      <c r="H98" s="49"/>
      <c r="I98" s="49"/>
      <c r="J98" s="49"/>
      <c r="K98" s="49"/>
      <c r="L98" s="49"/>
      <c r="M98" s="49"/>
      <c r="N98" s="49"/>
      <c r="O98" s="49"/>
      <c r="P98" s="49"/>
    </row>
    <row r="99" spans="1:16" x14ac:dyDescent="0.25">
      <c r="A99" s="49"/>
      <c r="B99" s="49"/>
      <c r="C99" s="49"/>
      <c r="D99" s="49"/>
      <c r="E99" s="49"/>
      <c r="F99" s="49"/>
      <c r="G99" s="49"/>
      <c r="H99" s="49"/>
      <c r="I99" s="49"/>
      <c r="J99" s="49"/>
      <c r="K99" s="49"/>
      <c r="L99" s="49"/>
      <c r="M99" s="49"/>
      <c r="N99" s="49"/>
      <c r="O99" s="49"/>
      <c r="P99" s="49"/>
    </row>
    <row r="100" spans="1:16" x14ac:dyDescent="0.25">
      <c r="A100" s="49"/>
      <c r="B100" s="49"/>
      <c r="C100" s="49"/>
      <c r="D100" s="49"/>
      <c r="E100" s="49"/>
      <c r="F100" s="49"/>
      <c r="G100" s="49"/>
      <c r="H100" s="49"/>
      <c r="I100" s="49"/>
      <c r="J100" s="49"/>
      <c r="K100" s="49"/>
      <c r="L100" s="49"/>
      <c r="M100" s="49"/>
      <c r="N100" s="49"/>
      <c r="O100" s="49"/>
      <c r="P100" s="49"/>
    </row>
    <row r="101" spans="1:16" x14ac:dyDescent="0.25">
      <c r="A101" s="49"/>
      <c r="B101" s="49"/>
      <c r="C101" s="49"/>
      <c r="D101" s="49"/>
      <c r="E101" s="49"/>
      <c r="F101" s="49"/>
      <c r="G101" s="49"/>
      <c r="H101" s="49"/>
      <c r="I101" s="49"/>
      <c r="J101" s="49"/>
      <c r="K101" s="49"/>
      <c r="L101" s="49"/>
      <c r="M101" s="49"/>
      <c r="N101" s="49"/>
      <c r="O101" s="49"/>
      <c r="P101" s="49"/>
    </row>
    <row r="102" spans="1:16" x14ac:dyDescent="0.25">
      <c r="A102" s="49"/>
      <c r="B102" s="49"/>
      <c r="C102" s="49"/>
      <c r="D102" s="49"/>
      <c r="E102" s="49"/>
      <c r="F102" s="49"/>
      <c r="G102" s="49"/>
      <c r="H102" s="49"/>
      <c r="I102" s="49"/>
      <c r="J102" s="49"/>
      <c r="K102" s="49"/>
      <c r="L102" s="49"/>
      <c r="M102" s="49"/>
      <c r="N102" s="49"/>
      <c r="O102" s="49"/>
      <c r="P102" s="49"/>
    </row>
    <row r="103" spans="1:16" x14ac:dyDescent="0.25">
      <c r="A103" s="49"/>
      <c r="B103" s="49"/>
      <c r="C103" s="49"/>
      <c r="D103" s="49"/>
      <c r="E103" s="49"/>
      <c r="F103" s="49"/>
      <c r="G103" s="49"/>
      <c r="H103" s="49"/>
      <c r="I103" s="49"/>
      <c r="J103" s="49"/>
      <c r="K103" s="49"/>
      <c r="L103" s="49"/>
      <c r="M103" s="49"/>
      <c r="N103" s="49"/>
      <c r="O103" s="49"/>
      <c r="P103" s="49"/>
    </row>
    <row r="104" spans="1:16" x14ac:dyDescent="0.25">
      <c r="A104" s="49"/>
      <c r="B104" s="49"/>
      <c r="C104" s="49"/>
      <c r="D104" s="49"/>
      <c r="E104" s="49"/>
      <c r="F104" s="49"/>
      <c r="G104" s="49"/>
      <c r="H104" s="49"/>
      <c r="I104" s="49"/>
      <c r="J104" s="49"/>
      <c r="K104" s="49"/>
      <c r="L104" s="49"/>
      <c r="M104" s="49"/>
      <c r="N104" s="49"/>
      <c r="O104" s="49"/>
      <c r="P104" s="49"/>
    </row>
    <row r="105" spans="1:16" x14ac:dyDescent="0.25">
      <c r="A105" s="49"/>
      <c r="B105" s="49"/>
      <c r="C105" s="49"/>
      <c r="D105" s="49"/>
      <c r="E105" s="49"/>
      <c r="F105" s="49"/>
      <c r="G105" s="49"/>
      <c r="H105" s="49"/>
      <c r="I105" s="49"/>
      <c r="J105" s="49"/>
      <c r="K105" s="49"/>
      <c r="L105" s="49"/>
      <c r="M105" s="49"/>
      <c r="N105" s="49"/>
      <c r="O105" s="49"/>
      <c r="P105" s="49"/>
    </row>
    <row r="106" spans="1:16" x14ac:dyDescent="0.25">
      <c r="A106" s="49"/>
      <c r="B106" s="49"/>
      <c r="C106" s="49"/>
      <c r="D106" s="49"/>
      <c r="E106" s="49"/>
      <c r="F106" s="49"/>
      <c r="G106" s="49"/>
      <c r="H106" s="49"/>
      <c r="I106" s="49"/>
      <c r="J106" s="49"/>
      <c r="K106" s="49"/>
      <c r="L106" s="49"/>
      <c r="M106" s="49"/>
      <c r="N106" s="49"/>
      <c r="O106" s="49"/>
      <c r="P106" s="49"/>
    </row>
    <row r="107" spans="1:16" x14ac:dyDescent="0.25">
      <c r="A107" s="49"/>
      <c r="B107" s="49"/>
      <c r="C107" s="49"/>
      <c r="D107" s="49"/>
      <c r="E107" s="49"/>
      <c r="F107" s="49"/>
      <c r="G107" s="49"/>
      <c r="H107" s="49"/>
      <c r="I107" s="49"/>
      <c r="J107" s="49"/>
      <c r="K107" s="49"/>
      <c r="L107" s="49"/>
      <c r="M107" s="49"/>
      <c r="N107" s="49"/>
      <c r="O107" s="49"/>
      <c r="P107" s="49"/>
    </row>
    <row r="108" spans="1:16" x14ac:dyDescent="0.25">
      <c r="A108" s="49"/>
      <c r="B108" s="49"/>
      <c r="C108" s="49"/>
      <c r="D108" s="49"/>
      <c r="E108" s="49"/>
      <c r="F108" s="49"/>
      <c r="G108" s="49"/>
      <c r="H108" s="49"/>
      <c r="I108" s="49"/>
      <c r="J108" s="49"/>
      <c r="K108" s="49"/>
      <c r="L108" s="49"/>
      <c r="M108" s="49"/>
      <c r="N108" s="49"/>
      <c r="O108" s="49"/>
      <c r="P108" s="49"/>
    </row>
    <row r="109" spans="1:16" x14ac:dyDescent="0.25">
      <c r="A109" s="49"/>
      <c r="B109" s="49"/>
      <c r="C109" s="49"/>
      <c r="D109" s="49"/>
      <c r="E109" s="49"/>
      <c r="F109" s="49"/>
      <c r="G109" s="49"/>
      <c r="H109" s="49"/>
      <c r="I109" s="49"/>
      <c r="J109" s="49"/>
      <c r="K109" s="49"/>
      <c r="L109" s="49"/>
      <c r="M109" s="49"/>
      <c r="N109" s="49"/>
      <c r="O109" s="49"/>
      <c r="P109" s="49"/>
    </row>
    <row r="110" spans="1:16" x14ac:dyDescent="0.25">
      <c r="A110" s="49"/>
      <c r="B110" s="49"/>
      <c r="C110" s="49"/>
      <c r="D110" s="49"/>
      <c r="E110" s="49"/>
      <c r="F110" s="49"/>
      <c r="G110" s="49"/>
      <c r="H110" s="49"/>
      <c r="I110" s="49"/>
      <c r="J110" s="49"/>
      <c r="K110" s="49"/>
      <c r="L110" s="49"/>
      <c r="M110" s="49"/>
      <c r="N110" s="49"/>
      <c r="O110" s="49"/>
      <c r="P110" s="49"/>
    </row>
    <row r="111" spans="1:16" x14ac:dyDescent="0.25">
      <c r="A111" s="49"/>
      <c r="B111" s="49"/>
      <c r="C111" s="49"/>
      <c r="D111" s="49"/>
      <c r="E111" s="49"/>
      <c r="F111" s="49"/>
      <c r="G111" s="49"/>
      <c r="H111" s="49"/>
      <c r="I111" s="49"/>
      <c r="J111" s="49"/>
      <c r="K111" s="49"/>
      <c r="L111" s="49"/>
      <c r="M111" s="49"/>
      <c r="N111" s="49"/>
      <c r="O111" s="49"/>
      <c r="P111" s="49"/>
    </row>
    <row r="112" spans="1:16" x14ac:dyDescent="0.25">
      <c r="A112" s="49"/>
      <c r="B112" s="49"/>
      <c r="C112" s="49"/>
      <c r="D112" s="49"/>
      <c r="E112" s="49"/>
      <c r="F112" s="49"/>
      <c r="G112" s="49"/>
      <c r="H112" s="49"/>
      <c r="I112" s="49"/>
      <c r="J112" s="49"/>
      <c r="K112" s="49"/>
      <c r="L112" s="49"/>
      <c r="M112" s="49"/>
      <c r="N112" s="49"/>
      <c r="O112" s="49"/>
      <c r="P112" s="49"/>
    </row>
    <row r="113" spans="1:16" x14ac:dyDescent="0.25">
      <c r="A113" s="49"/>
      <c r="B113" s="49"/>
      <c r="C113" s="49"/>
      <c r="D113" s="49"/>
      <c r="E113" s="49"/>
      <c r="F113" s="49"/>
      <c r="G113" s="49"/>
      <c r="H113" s="49"/>
      <c r="I113" s="49"/>
      <c r="J113" s="49"/>
      <c r="K113" s="49"/>
      <c r="L113" s="49"/>
      <c r="M113" s="49"/>
      <c r="N113" s="49"/>
      <c r="O113" s="49"/>
      <c r="P113" s="49"/>
    </row>
    <row r="114" spans="1:16" x14ac:dyDescent="0.25">
      <c r="A114" s="49"/>
      <c r="B114" s="49"/>
      <c r="C114" s="49"/>
      <c r="D114" s="49"/>
      <c r="E114" s="49"/>
      <c r="F114" s="49"/>
      <c r="G114" s="49"/>
      <c r="H114" s="49"/>
      <c r="I114" s="49"/>
      <c r="J114" s="49"/>
      <c r="K114" s="49"/>
      <c r="L114" s="49"/>
      <c r="M114" s="49"/>
      <c r="N114" s="49"/>
      <c r="O114" s="49"/>
      <c r="P114" s="49"/>
    </row>
    <row r="115" spans="1:16" x14ac:dyDescent="0.25">
      <c r="A115" s="49"/>
      <c r="B115" s="49"/>
      <c r="C115" s="49"/>
      <c r="D115" s="49"/>
      <c r="E115" s="49"/>
      <c r="F115" s="49"/>
      <c r="G115" s="49"/>
      <c r="H115" s="49"/>
      <c r="I115" s="49"/>
      <c r="J115" s="49"/>
      <c r="K115" s="49"/>
      <c r="L115" s="49"/>
      <c r="M115" s="49"/>
      <c r="N115" s="49"/>
      <c r="O115" s="49"/>
      <c r="P115" s="49"/>
    </row>
    <row r="116" spans="1:16" x14ac:dyDescent="0.25">
      <c r="A116" s="49"/>
      <c r="B116" s="49"/>
      <c r="C116" s="49"/>
      <c r="D116" s="49"/>
      <c r="E116" s="49"/>
      <c r="F116" s="49"/>
      <c r="G116" s="49"/>
      <c r="H116" s="49"/>
      <c r="I116" s="49"/>
      <c r="J116" s="49"/>
      <c r="K116" s="49"/>
      <c r="L116" s="49"/>
      <c r="M116" s="49"/>
      <c r="N116" s="49"/>
      <c r="O116" s="49"/>
      <c r="P116" s="49"/>
    </row>
    <row r="117" spans="1:16" x14ac:dyDescent="0.25">
      <c r="A117" s="49"/>
      <c r="B117" s="49"/>
      <c r="C117" s="49"/>
      <c r="D117" s="49"/>
      <c r="E117" s="49"/>
      <c r="F117" s="49"/>
      <c r="G117" s="49"/>
      <c r="H117" s="49"/>
      <c r="I117" s="49"/>
      <c r="J117" s="49"/>
      <c r="K117" s="49"/>
      <c r="L117" s="49"/>
      <c r="M117" s="49"/>
      <c r="N117" s="49"/>
      <c r="O117" s="49"/>
      <c r="P117" s="49"/>
    </row>
    <row r="118" spans="1:16" x14ac:dyDescent="0.25">
      <c r="A118" s="49"/>
      <c r="B118" s="49"/>
      <c r="C118" s="49"/>
      <c r="D118" s="49"/>
      <c r="E118" s="49"/>
      <c r="F118" s="49"/>
      <c r="G118" s="49"/>
      <c r="H118" s="49"/>
      <c r="I118" s="49"/>
      <c r="J118" s="49"/>
      <c r="K118" s="49"/>
      <c r="L118" s="49"/>
      <c r="M118" s="49"/>
      <c r="N118" s="49"/>
      <c r="O118" s="49"/>
      <c r="P118" s="49"/>
    </row>
    <row r="119" spans="1:16" x14ac:dyDescent="0.25">
      <c r="A119" s="49"/>
      <c r="B119" s="49"/>
      <c r="C119" s="49"/>
      <c r="D119" s="49"/>
      <c r="E119" s="49"/>
      <c r="F119" s="49"/>
      <c r="G119" s="49"/>
      <c r="H119" s="49"/>
      <c r="I119" s="49"/>
      <c r="J119" s="49"/>
      <c r="K119" s="49"/>
      <c r="L119" s="49"/>
      <c r="M119" s="49"/>
      <c r="N119" s="49"/>
      <c r="O119" s="49"/>
      <c r="P119" s="49"/>
    </row>
    <row r="120" spans="1:16" x14ac:dyDescent="0.25">
      <c r="A120" s="49"/>
      <c r="B120" s="49"/>
      <c r="C120" s="49"/>
      <c r="D120" s="49"/>
      <c r="E120" s="49"/>
      <c r="F120" s="49"/>
      <c r="G120" s="49"/>
      <c r="H120" s="49"/>
      <c r="I120" s="49"/>
      <c r="J120" s="49"/>
      <c r="K120" s="49"/>
      <c r="L120" s="49"/>
      <c r="M120" s="49"/>
      <c r="N120" s="49"/>
      <c r="O120" s="49"/>
      <c r="P120" s="49"/>
    </row>
    <row r="121" spans="1:16" x14ac:dyDescent="0.25">
      <c r="A121" s="49"/>
      <c r="B121" s="49"/>
      <c r="C121" s="49"/>
      <c r="D121" s="49"/>
      <c r="E121" s="49"/>
      <c r="F121" s="49"/>
      <c r="G121" s="49"/>
      <c r="H121" s="49"/>
      <c r="I121" s="49"/>
      <c r="J121" s="49"/>
      <c r="K121" s="49"/>
      <c r="L121" s="49"/>
      <c r="M121" s="49"/>
      <c r="N121" s="49"/>
      <c r="O121" s="49"/>
      <c r="P121" s="49"/>
    </row>
    <row r="122" spans="1:16" x14ac:dyDescent="0.25">
      <c r="A122" s="49"/>
      <c r="B122" s="49"/>
      <c r="C122" s="49"/>
      <c r="D122" s="49"/>
      <c r="E122" s="49"/>
      <c r="F122" s="49"/>
      <c r="G122" s="49"/>
      <c r="H122" s="49"/>
      <c r="I122" s="49"/>
      <c r="J122" s="49"/>
      <c r="K122" s="49"/>
      <c r="L122" s="49"/>
      <c r="M122" s="49"/>
      <c r="N122" s="49"/>
      <c r="O122" s="49"/>
      <c r="P122" s="49"/>
    </row>
    <row r="123" spans="1:16" x14ac:dyDescent="0.25">
      <c r="A123" s="49"/>
      <c r="B123" s="49"/>
      <c r="C123" s="49"/>
      <c r="D123" s="49"/>
      <c r="E123" s="49"/>
      <c r="F123" s="49"/>
      <c r="G123" s="49"/>
      <c r="H123" s="49"/>
      <c r="I123" s="49"/>
      <c r="J123" s="49"/>
      <c r="K123" s="49"/>
      <c r="L123" s="49"/>
      <c r="M123" s="49"/>
      <c r="N123" s="49"/>
      <c r="O123" s="49"/>
      <c r="P123" s="49"/>
    </row>
    <row r="124" spans="1:16" x14ac:dyDescent="0.25">
      <c r="A124" s="49"/>
      <c r="B124" s="49"/>
      <c r="C124" s="49"/>
      <c r="D124" s="49"/>
      <c r="E124" s="49"/>
      <c r="F124" s="49"/>
      <c r="G124" s="49"/>
      <c r="H124" s="49"/>
      <c r="I124" s="49"/>
      <c r="J124" s="49"/>
      <c r="K124" s="49"/>
      <c r="L124" s="49"/>
      <c r="M124" s="49"/>
      <c r="N124" s="49"/>
      <c r="O124" s="49"/>
      <c r="P124" s="49"/>
    </row>
    <row r="125" spans="1:16" x14ac:dyDescent="0.25">
      <c r="A125" s="49"/>
      <c r="B125" s="49"/>
      <c r="C125" s="49"/>
      <c r="D125" s="49"/>
      <c r="E125" s="49"/>
      <c r="F125" s="49"/>
      <c r="G125" s="49"/>
      <c r="H125" s="49"/>
      <c r="I125" s="49"/>
      <c r="J125" s="49"/>
      <c r="K125" s="49"/>
      <c r="L125" s="49"/>
      <c r="M125" s="49"/>
      <c r="N125" s="49"/>
      <c r="O125" s="49"/>
      <c r="P125" s="49"/>
    </row>
    <row r="126" spans="1:16" x14ac:dyDescent="0.25">
      <c r="A126" s="49"/>
      <c r="B126" s="49"/>
      <c r="C126" s="49"/>
      <c r="D126" s="49"/>
      <c r="E126" s="49"/>
      <c r="F126" s="49"/>
      <c r="G126" s="49"/>
      <c r="H126" s="49"/>
      <c r="I126" s="49"/>
      <c r="J126" s="49"/>
      <c r="K126" s="49"/>
      <c r="L126" s="49"/>
      <c r="M126" s="49"/>
      <c r="N126" s="49"/>
      <c r="O126" s="49"/>
      <c r="P126" s="49"/>
    </row>
    <row r="127" spans="1:16" x14ac:dyDescent="0.25">
      <c r="A127" s="49"/>
      <c r="B127" s="49"/>
      <c r="C127" s="49"/>
      <c r="D127" s="49"/>
      <c r="E127" s="49"/>
      <c r="F127" s="49"/>
      <c r="G127" s="49"/>
      <c r="H127" s="49"/>
      <c r="I127" s="49"/>
      <c r="J127" s="49"/>
      <c r="K127" s="49"/>
      <c r="L127" s="49"/>
      <c r="M127" s="49"/>
      <c r="N127" s="49"/>
      <c r="O127" s="49"/>
      <c r="P127" s="49"/>
    </row>
    <row r="128" spans="1:16" x14ac:dyDescent="0.25">
      <c r="A128" s="49"/>
      <c r="B128" s="49"/>
      <c r="C128" s="49"/>
      <c r="D128" s="49"/>
      <c r="E128" s="49"/>
      <c r="F128" s="49"/>
      <c r="G128" s="49"/>
      <c r="H128" s="49"/>
      <c r="I128" s="49"/>
      <c r="J128" s="49"/>
      <c r="K128" s="49"/>
      <c r="L128" s="49"/>
      <c r="M128" s="49"/>
      <c r="N128" s="49"/>
      <c r="O128" s="49"/>
      <c r="P128" s="49"/>
    </row>
    <row r="129" spans="1:16" x14ac:dyDescent="0.25">
      <c r="A129" s="49"/>
      <c r="B129" s="49"/>
      <c r="C129" s="49"/>
      <c r="D129" s="49"/>
      <c r="E129" s="49"/>
      <c r="F129" s="49"/>
      <c r="G129" s="49"/>
      <c r="H129" s="49"/>
      <c r="I129" s="49"/>
      <c r="J129" s="49"/>
      <c r="K129" s="49"/>
      <c r="L129" s="49"/>
      <c r="M129" s="49"/>
      <c r="N129" s="49"/>
      <c r="O129" s="49"/>
      <c r="P129" s="49"/>
    </row>
    <row r="130" spans="1:16" x14ac:dyDescent="0.25">
      <c r="A130" s="49"/>
      <c r="B130" s="49"/>
      <c r="C130" s="49"/>
      <c r="D130" s="49"/>
      <c r="E130" s="49"/>
      <c r="F130" s="49"/>
      <c r="G130" s="49"/>
      <c r="H130" s="49"/>
      <c r="I130" s="49"/>
      <c r="J130" s="49"/>
      <c r="K130" s="49"/>
      <c r="L130" s="49"/>
      <c r="M130" s="49"/>
      <c r="N130" s="49"/>
      <c r="O130" s="49"/>
      <c r="P130" s="49"/>
    </row>
    <row r="131" spans="1:16" x14ac:dyDescent="0.25">
      <c r="A131" s="49"/>
      <c r="B131" s="49"/>
      <c r="C131" s="49"/>
      <c r="D131" s="49"/>
      <c r="E131" s="49"/>
      <c r="F131" s="49"/>
      <c r="G131" s="49"/>
      <c r="H131" s="49"/>
      <c r="I131" s="49"/>
      <c r="J131" s="49"/>
      <c r="K131" s="49"/>
      <c r="L131" s="49"/>
      <c r="M131" s="49"/>
      <c r="N131" s="49"/>
      <c r="O131" s="49"/>
      <c r="P131" s="49"/>
    </row>
    <row r="132" spans="1:16" x14ac:dyDescent="0.25">
      <c r="A132" s="49"/>
      <c r="B132" s="49"/>
      <c r="C132" s="49"/>
      <c r="D132" s="49"/>
      <c r="E132" s="49"/>
      <c r="F132" s="49"/>
      <c r="G132" s="49"/>
      <c r="H132" s="49"/>
      <c r="I132" s="49"/>
      <c r="J132" s="49"/>
      <c r="K132" s="49"/>
      <c r="L132" s="49"/>
      <c r="M132" s="49"/>
      <c r="N132" s="49"/>
      <c r="O132" s="49"/>
      <c r="P132" s="49"/>
    </row>
    <row r="133" spans="1:16" x14ac:dyDescent="0.25">
      <c r="A133" s="49"/>
      <c r="B133" s="49"/>
      <c r="C133" s="49"/>
      <c r="D133" s="49"/>
      <c r="E133" s="49"/>
      <c r="F133" s="49"/>
      <c r="G133" s="49"/>
      <c r="H133" s="49"/>
      <c r="I133" s="49"/>
      <c r="J133" s="49"/>
      <c r="K133" s="49"/>
      <c r="L133" s="49"/>
      <c r="M133" s="49"/>
      <c r="N133" s="49"/>
      <c r="O133" s="49"/>
      <c r="P133" s="49"/>
    </row>
    <row r="134" spans="1:16" x14ac:dyDescent="0.25">
      <c r="A134" s="49"/>
      <c r="B134" s="49"/>
      <c r="C134" s="49"/>
      <c r="D134" s="49"/>
      <c r="E134" s="49"/>
      <c r="F134" s="49"/>
      <c r="G134" s="49"/>
      <c r="H134" s="49"/>
      <c r="I134" s="49"/>
      <c r="J134" s="49"/>
      <c r="K134" s="49"/>
      <c r="L134" s="49"/>
      <c r="M134" s="49"/>
      <c r="N134" s="49"/>
      <c r="O134" s="49"/>
      <c r="P134" s="49"/>
    </row>
    <row r="135" spans="1:16" x14ac:dyDescent="0.25">
      <c r="A135" s="49"/>
      <c r="B135" s="49"/>
      <c r="C135" s="49"/>
      <c r="D135" s="49"/>
      <c r="E135" s="49"/>
      <c r="F135" s="49"/>
      <c r="G135" s="49"/>
      <c r="H135" s="49"/>
      <c r="I135" s="49"/>
      <c r="J135" s="49"/>
      <c r="K135" s="49"/>
      <c r="L135" s="49"/>
      <c r="M135" s="49"/>
      <c r="N135" s="49"/>
      <c r="O135" s="49"/>
      <c r="P135" s="49"/>
    </row>
    <row r="136" spans="1:16" x14ac:dyDescent="0.25">
      <c r="A136" s="49"/>
      <c r="B136" s="49"/>
      <c r="C136" s="49"/>
      <c r="D136" s="49"/>
      <c r="E136" s="49"/>
      <c r="F136" s="49"/>
      <c r="G136" s="49"/>
      <c r="H136" s="49"/>
      <c r="I136" s="49"/>
      <c r="J136" s="49"/>
      <c r="K136" s="49"/>
      <c r="L136" s="49"/>
      <c r="M136" s="49"/>
      <c r="N136" s="49"/>
      <c r="O136" s="49"/>
      <c r="P136" s="49"/>
    </row>
    <row r="137" spans="1:16" x14ac:dyDescent="0.25">
      <c r="A137" s="49"/>
      <c r="B137" s="49"/>
      <c r="C137" s="49"/>
      <c r="D137" s="49"/>
      <c r="E137" s="49"/>
      <c r="F137" s="49"/>
      <c r="G137" s="49"/>
      <c r="H137" s="49"/>
      <c r="I137" s="49"/>
      <c r="J137" s="49"/>
      <c r="K137" s="49"/>
      <c r="L137" s="49"/>
      <c r="M137" s="49"/>
      <c r="N137" s="49"/>
      <c r="O137" s="49"/>
      <c r="P137" s="49"/>
    </row>
    <row r="138" spans="1:16" x14ac:dyDescent="0.25">
      <c r="A138" s="49"/>
      <c r="B138" s="49"/>
      <c r="C138" s="49"/>
      <c r="D138" s="49"/>
      <c r="E138" s="49"/>
      <c r="F138" s="49"/>
      <c r="G138" s="49"/>
      <c r="H138" s="49"/>
      <c r="I138" s="49"/>
      <c r="J138" s="49"/>
      <c r="K138" s="49"/>
      <c r="L138" s="49"/>
      <c r="M138" s="49"/>
      <c r="N138" s="49"/>
      <c r="O138" s="49"/>
      <c r="P138" s="49"/>
    </row>
  </sheetData>
  <sheetProtection password="DC83" sheet="1" objects="1" scenarios="1"/>
  <mergeCells count="4">
    <mergeCell ref="A4:P138"/>
    <mergeCell ref="A2:P2"/>
    <mergeCell ref="A3:P3"/>
    <mergeCell ref="A1:P1"/>
  </mergeCells>
  <hyperlinks>
    <hyperlink ref="A3:P3" r:id="rId1" display="https://www.stoomgroepwest.nl/stoomdagen" xr:uid="{00000000-0004-0000-02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Formulier</vt:lpstr>
      <vt:lpstr>Teksten</vt:lpstr>
      <vt:lpstr>Appendix</vt:lpstr>
      <vt:lpstr>Formulier!Afdrukbereik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Grivel, T. (Theo)</dc:creator>
  <cp:lastModifiedBy>Grivel, T. (Theo)</cp:lastModifiedBy>
  <cp:lastPrinted>2024-02-26T13:15:53Z</cp:lastPrinted>
  <dcterms:created xsi:type="dcterms:W3CDTF">2024-02-26T09:13:45Z</dcterms:created>
  <dcterms:modified xsi:type="dcterms:W3CDTF">2024-03-18T14:46:22Z</dcterms:modified>
</cp:coreProperties>
</file>